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autoCompressPictures="0"/>
  <mc:AlternateContent xmlns:mc="http://schemas.openxmlformats.org/markup-compatibility/2006">
    <mc:Choice Requires="x15">
      <x15ac:absPath xmlns:x15ac="http://schemas.microsoft.com/office/spreadsheetml/2010/11/ac" url="W:\1611_LEG\De Giovanni\231\Revisione DEF Maggio 2023\"/>
    </mc:Choice>
  </mc:AlternateContent>
  <xr:revisionPtr revIDLastSave="0" documentId="13_ncr:1_{B8B8AE66-A4A3-4A2C-B906-316FBE5D1F7B}" xr6:coauthVersionLast="47" xr6:coauthVersionMax="47" xr10:uidLastSave="{00000000-0000-0000-0000-000000000000}"/>
  <bookViews>
    <workbookView xWindow="-120" yWindow="-120" windowWidth="29040" windowHeight="15840" activeTab="2" xr2:uid="{00000000-000D-0000-FFFF-FFFF00000000}"/>
  </bookViews>
  <sheets>
    <sheet name="Intestazione" sheetId="31" r:id="rId1"/>
    <sheet name="Inteviste" sheetId="32" r:id="rId2"/>
    <sheet name="Valutazione dei rischi" sheetId="1" r:id="rId3"/>
    <sheet name="Ranking" sheetId="30" r:id="rId4"/>
    <sheet name="Guida valutazione" sheetId="10" r:id="rId5"/>
  </sheets>
  <definedNames>
    <definedName name="Diretta">#REF!</definedName>
    <definedName name="REAT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03" i="1" l="1"/>
  <c r="M203" i="1" s="1"/>
  <c r="S203" i="1" s="1"/>
  <c r="T203" i="1" s="1"/>
  <c r="K202" i="1"/>
  <c r="M202" i="1" s="1"/>
  <c r="S202" i="1" s="1"/>
  <c r="T202" i="1" s="1"/>
  <c r="K201" i="1"/>
  <c r="M201" i="1" s="1"/>
  <c r="S201" i="1" s="1"/>
  <c r="T201" i="1" s="1"/>
  <c r="K200" i="1"/>
  <c r="M200" i="1" s="1"/>
  <c r="S200" i="1" s="1"/>
  <c r="T200" i="1" s="1"/>
  <c r="K199" i="1"/>
  <c r="M199" i="1" s="1"/>
  <c r="S199" i="1" s="1"/>
  <c r="T199" i="1" s="1"/>
  <c r="K198" i="1"/>
  <c r="M198" i="1" s="1"/>
  <c r="S198" i="1" s="1"/>
  <c r="T198" i="1" s="1"/>
  <c r="K197" i="1"/>
  <c r="M197" i="1" s="1"/>
  <c r="S197" i="1" s="1"/>
  <c r="T197" i="1" s="1"/>
  <c r="K196" i="1"/>
  <c r="M196" i="1" s="1"/>
  <c r="S196" i="1" s="1"/>
  <c r="T196" i="1" s="1"/>
  <c r="M195" i="1"/>
  <c r="S195" i="1" s="1"/>
  <c r="T195" i="1" s="1"/>
  <c r="K195" i="1"/>
  <c r="K194" i="1"/>
  <c r="M194" i="1" s="1"/>
  <c r="S194" i="1" s="1"/>
  <c r="T194" i="1" s="1"/>
  <c r="K137" i="1"/>
  <c r="M137" i="1" s="1"/>
  <c r="K136" i="1"/>
  <c r="M136" i="1" s="1"/>
  <c r="K135" i="1"/>
  <c r="M135" i="1" s="1"/>
  <c r="K142" i="1" l="1"/>
  <c r="M142" i="1" s="1"/>
  <c r="S142" i="1" s="1"/>
  <c r="T142" i="1" s="1"/>
  <c r="K149" i="1" l="1"/>
  <c r="M149" i="1" s="1"/>
  <c r="S149" i="1" s="1"/>
  <c r="T149" i="1" s="1"/>
  <c r="K124" i="1"/>
  <c r="M124" i="1" s="1"/>
  <c r="S124" i="1" s="1"/>
  <c r="T124" i="1" s="1"/>
  <c r="K44" i="1"/>
  <c r="M44" i="1" s="1"/>
  <c r="K41" i="1"/>
  <c r="M41" i="1" s="1"/>
  <c r="K40" i="1"/>
  <c r="K42" i="1"/>
  <c r="K43" i="1"/>
  <c r="K39" i="1"/>
  <c r="M39" i="1" s="1"/>
  <c r="K167" i="1"/>
  <c r="M167" i="1" s="1"/>
  <c r="S167" i="1" s="1"/>
  <c r="T167" i="1" s="1"/>
  <c r="K168" i="1"/>
  <c r="M168" i="1" s="1"/>
  <c r="S168" i="1" s="1"/>
  <c r="T168" i="1" s="1"/>
  <c r="K169" i="1"/>
  <c r="M169" i="1" s="1"/>
  <c r="S169" i="1" s="1"/>
  <c r="T169" i="1" s="1"/>
  <c r="K170" i="1"/>
  <c r="M170" i="1" s="1"/>
  <c r="S170" i="1" s="1"/>
  <c r="T170" i="1" s="1"/>
  <c r="K166" i="1"/>
  <c r="M166" i="1" s="1"/>
  <c r="S166" i="1" s="1"/>
  <c r="T166" i="1" s="1"/>
  <c r="K165" i="1"/>
  <c r="M165" i="1" s="1"/>
  <c r="S165" i="1" s="1"/>
  <c r="T165" i="1" s="1"/>
  <c r="K164" i="1"/>
  <c r="M164" i="1" s="1"/>
  <c r="S164" i="1" s="1"/>
  <c r="T164" i="1" s="1"/>
  <c r="K156" i="1"/>
  <c r="M156" i="1" s="1"/>
  <c r="S156" i="1" s="1"/>
  <c r="T156" i="1" s="1"/>
  <c r="K171" i="1"/>
  <c r="M171" i="1" s="1"/>
  <c r="S171" i="1" s="1"/>
  <c r="T171" i="1" s="1"/>
  <c r="K172" i="1"/>
  <c r="M172" i="1" s="1"/>
  <c r="S172" i="1" s="1"/>
  <c r="T172" i="1" s="1"/>
  <c r="K173" i="1"/>
  <c r="M173" i="1" s="1"/>
  <c r="S173" i="1" s="1"/>
  <c r="T173" i="1" s="1"/>
  <c r="K174" i="1"/>
  <c r="M174" i="1" s="1"/>
  <c r="S174" i="1" s="1"/>
  <c r="T174" i="1" s="1"/>
  <c r="K175" i="1"/>
  <c r="M175" i="1" s="1"/>
  <c r="S175" i="1" s="1"/>
  <c r="T175" i="1" s="1"/>
  <c r="K176" i="1"/>
  <c r="M176" i="1" s="1"/>
  <c r="S176" i="1" s="1"/>
  <c r="T176" i="1" s="1"/>
  <c r="K177" i="1"/>
  <c r="M177" i="1" s="1"/>
  <c r="S177" i="1" s="1"/>
  <c r="T177" i="1" s="1"/>
  <c r="K178" i="1"/>
  <c r="M178" i="1" s="1"/>
  <c r="S178" i="1" s="1"/>
  <c r="T178" i="1" s="1"/>
  <c r="K163" i="1"/>
  <c r="M163" i="1" s="1"/>
  <c r="S163" i="1" s="1"/>
  <c r="T163" i="1" s="1"/>
  <c r="K162" i="1"/>
  <c r="M162" i="1" s="1"/>
  <c r="S162" i="1" s="1"/>
  <c r="T162" i="1" s="1"/>
  <c r="K161" i="1"/>
  <c r="M161" i="1" s="1"/>
  <c r="S161" i="1" s="1"/>
  <c r="T161" i="1" s="1"/>
  <c r="K160" i="1"/>
  <c r="M160" i="1" s="1"/>
  <c r="S160" i="1" s="1"/>
  <c r="T160" i="1" s="1"/>
  <c r="K159" i="1"/>
  <c r="M159" i="1" s="1"/>
  <c r="S159" i="1" s="1"/>
  <c r="T159" i="1" s="1"/>
  <c r="K158" i="1"/>
  <c r="M158" i="1" s="1"/>
  <c r="S158" i="1" s="1"/>
  <c r="T158" i="1" s="1"/>
  <c r="K157" i="1"/>
  <c r="M157" i="1" s="1"/>
  <c r="S157" i="1" s="1"/>
  <c r="T157" i="1" s="1"/>
  <c r="K155" i="1"/>
  <c r="M155" i="1" s="1"/>
  <c r="S155" i="1" s="1"/>
  <c r="T155" i="1" s="1"/>
  <c r="S39" i="1" l="1"/>
  <c r="T39" i="1" s="1"/>
  <c r="S44" i="1"/>
  <c r="K38" i="1"/>
  <c r="M38" i="1" s="1"/>
  <c r="S38" i="1" s="1"/>
  <c r="T38" i="1" s="1"/>
  <c r="K37" i="1"/>
  <c r="K36" i="1"/>
  <c r="K49" i="1" l="1"/>
  <c r="M49" i="1" s="1"/>
  <c r="S49" i="1" l="1"/>
  <c r="T49" i="1" s="1"/>
  <c r="K34" i="1"/>
  <c r="M34" i="1" s="1"/>
  <c r="S34" i="1" s="1"/>
  <c r="T34" i="1" s="1"/>
  <c r="K35" i="1"/>
  <c r="K154" i="1" l="1"/>
  <c r="M154" i="1" s="1"/>
  <c r="S154" i="1" s="1"/>
  <c r="T154" i="1" s="1"/>
  <c r="K193" i="1" l="1"/>
  <c r="M193" i="1" s="1"/>
  <c r="S193" i="1" s="1"/>
  <c r="T193" i="1" s="1"/>
  <c r="K192" i="1"/>
  <c r="M192" i="1" s="1"/>
  <c r="S192" i="1" s="1"/>
  <c r="T192" i="1" s="1"/>
  <c r="K191" i="1"/>
  <c r="M191" i="1" s="1"/>
  <c r="S191" i="1" s="1"/>
  <c r="T191" i="1" s="1"/>
  <c r="K190" i="1"/>
  <c r="M190" i="1" s="1"/>
  <c r="S190" i="1" s="1"/>
  <c r="T190" i="1" s="1"/>
  <c r="K189" i="1"/>
  <c r="M189" i="1" s="1"/>
  <c r="S189" i="1" s="1"/>
  <c r="T189" i="1" s="1"/>
  <c r="K188" i="1"/>
  <c r="M188" i="1" s="1"/>
  <c r="S188" i="1" s="1"/>
  <c r="T188" i="1" s="1"/>
  <c r="K187" i="1"/>
  <c r="M187" i="1" s="1"/>
  <c r="S187" i="1" s="1"/>
  <c r="T187" i="1" s="1"/>
  <c r="K186" i="1"/>
  <c r="M186" i="1" s="1"/>
  <c r="S186" i="1" s="1"/>
  <c r="T186" i="1" s="1"/>
  <c r="K185" i="1"/>
  <c r="M185" i="1" s="1"/>
  <c r="S185" i="1" s="1"/>
  <c r="T185" i="1" s="1"/>
  <c r="K184" i="1"/>
  <c r="M184" i="1" s="1"/>
  <c r="S184" i="1" s="1"/>
  <c r="T184" i="1" s="1"/>
  <c r="K183" i="1"/>
  <c r="M183" i="1" s="1"/>
  <c r="S183" i="1" s="1"/>
  <c r="T183" i="1" s="1"/>
  <c r="K182" i="1"/>
  <c r="M182" i="1" s="1"/>
  <c r="S182" i="1" s="1"/>
  <c r="T182" i="1" s="1"/>
  <c r="K181" i="1"/>
  <c r="M181" i="1" s="1"/>
  <c r="S181" i="1" s="1"/>
  <c r="T181" i="1" s="1"/>
  <c r="K180" i="1"/>
  <c r="M180" i="1" s="1"/>
  <c r="S180" i="1" s="1"/>
  <c r="T180" i="1" s="1"/>
  <c r="K179" i="1"/>
  <c r="M179" i="1" s="1"/>
  <c r="K153" i="1"/>
  <c r="K152" i="1"/>
  <c r="K151" i="1"/>
  <c r="K150" i="1"/>
  <c r="K141" i="1"/>
  <c r="K140" i="1"/>
  <c r="K139" i="1"/>
  <c r="K138" i="1"/>
  <c r="K134" i="1"/>
  <c r="K133" i="1"/>
  <c r="M133" i="1" s="1"/>
  <c r="S133" i="1" s="1"/>
  <c r="T133" i="1" s="1"/>
  <c r="K132" i="1"/>
  <c r="K131" i="1"/>
  <c r="K130" i="1"/>
  <c r="K129" i="1"/>
  <c r="K109" i="1"/>
  <c r="K108" i="1"/>
  <c r="K107" i="1"/>
  <c r="K106" i="1"/>
  <c r="K105" i="1"/>
  <c r="M105" i="1" s="1"/>
  <c r="S105" i="1" s="1"/>
  <c r="T105" i="1" s="1"/>
  <c r="K104" i="1"/>
  <c r="M104" i="1" s="1"/>
  <c r="S104" i="1" s="1"/>
  <c r="T104" i="1" s="1"/>
  <c r="K103" i="1"/>
  <c r="M103" i="1" s="1"/>
  <c r="S103" i="1" s="1"/>
  <c r="T103" i="1" s="1"/>
  <c r="K102" i="1"/>
  <c r="M102" i="1" s="1"/>
  <c r="S102" i="1" s="1"/>
  <c r="T102" i="1" s="1"/>
  <c r="K101" i="1"/>
  <c r="M101" i="1" s="1"/>
  <c r="S101" i="1" s="1"/>
  <c r="T101" i="1" s="1"/>
  <c r="K100" i="1"/>
  <c r="M100" i="1" s="1"/>
  <c r="S100" i="1" s="1"/>
  <c r="T100" i="1" s="1"/>
  <c r="K99" i="1"/>
  <c r="M99" i="1" s="1"/>
  <c r="S99" i="1" s="1"/>
  <c r="T99" i="1" s="1"/>
  <c r="K98" i="1"/>
  <c r="M98" i="1" s="1"/>
  <c r="S98" i="1" s="1"/>
  <c r="T98" i="1" s="1"/>
  <c r="K97" i="1"/>
  <c r="M97" i="1" s="1"/>
  <c r="S97" i="1" s="1"/>
  <c r="T97" i="1" s="1"/>
  <c r="K96" i="1"/>
  <c r="M96" i="1" s="1"/>
  <c r="S96" i="1" s="1"/>
  <c r="T96" i="1" s="1"/>
  <c r="K95" i="1"/>
  <c r="M95" i="1" s="1"/>
  <c r="S95" i="1" s="1"/>
  <c r="T95" i="1" s="1"/>
  <c r="K94" i="1"/>
  <c r="M94" i="1" s="1"/>
  <c r="S94" i="1" s="1"/>
  <c r="T94" i="1" s="1"/>
  <c r="K93" i="1"/>
  <c r="M93" i="1" s="1"/>
  <c r="S93" i="1" s="1"/>
  <c r="T93" i="1" s="1"/>
  <c r="K92" i="1"/>
  <c r="M92" i="1" s="1"/>
  <c r="S92" i="1" s="1"/>
  <c r="T92" i="1" s="1"/>
  <c r="K91" i="1"/>
  <c r="M91" i="1" s="1"/>
  <c r="K90" i="1"/>
  <c r="M90" i="1" s="1"/>
  <c r="K89" i="1"/>
  <c r="M89" i="1" s="1"/>
  <c r="K88" i="1"/>
  <c r="M88" i="1" s="1"/>
  <c r="K87" i="1"/>
  <c r="M87" i="1" s="1"/>
  <c r="K86" i="1"/>
  <c r="M86" i="1" s="1"/>
  <c r="K85" i="1"/>
  <c r="M85" i="1" s="1"/>
  <c r="K84" i="1"/>
  <c r="M84" i="1" s="1"/>
  <c r="K83" i="1"/>
  <c r="M83" i="1" s="1"/>
  <c r="K82" i="1"/>
  <c r="M82" i="1" s="1"/>
  <c r="K81" i="1"/>
  <c r="M81" i="1" s="1"/>
  <c r="K80" i="1"/>
  <c r="M80" i="1" s="1"/>
  <c r="K79" i="1"/>
  <c r="M79" i="1" s="1"/>
  <c r="K78" i="1"/>
  <c r="M78" i="1" s="1"/>
  <c r="K77" i="1"/>
  <c r="M77" i="1" s="1"/>
  <c r="K76" i="1"/>
  <c r="M76" i="1" s="1"/>
  <c r="K75" i="1"/>
  <c r="M75" i="1" s="1"/>
  <c r="K74" i="1"/>
  <c r="M74" i="1" s="1"/>
  <c r="K63" i="1"/>
  <c r="K73" i="1"/>
  <c r="K72" i="1"/>
  <c r="K71" i="1"/>
  <c r="K70" i="1"/>
  <c r="K69" i="1"/>
  <c r="K68" i="1"/>
  <c r="K67" i="1"/>
  <c r="K65" i="1"/>
  <c r="K64" i="1"/>
  <c r="K62" i="1"/>
  <c r="K61" i="1"/>
  <c r="K60" i="1"/>
  <c r="K58" i="1"/>
  <c r="M58" i="1" s="1"/>
  <c r="K57" i="1"/>
  <c r="M57" i="1" s="1"/>
  <c r="S57" i="1" s="1"/>
  <c r="K56" i="1"/>
  <c r="M56" i="1" s="1"/>
  <c r="S56" i="1" s="1"/>
  <c r="K55" i="1"/>
  <c r="M55" i="1" s="1"/>
  <c r="K54" i="1"/>
  <c r="M54" i="1" s="1"/>
  <c r="S54" i="1" s="1"/>
  <c r="K53" i="1"/>
  <c r="K52" i="1"/>
  <c r="K51" i="1"/>
  <c r="K50" i="1"/>
  <c r="K48" i="1"/>
  <c r="K47" i="1"/>
  <c r="M47" i="1" s="1"/>
  <c r="K46" i="1"/>
  <c r="M46" i="1" s="1"/>
  <c r="S179" i="1" l="1"/>
  <c r="T179" i="1" s="1"/>
  <c r="S47" i="1"/>
  <c r="T47" i="1" s="1"/>
  <c r="S81" i="1"/>
  <c r="T81" i="1" s="1"/>
  <c r="S89" i="1"/>
  <c r="T89" i="1" s="1"/>
  <c r="S74" i="1"/>
  <c r="T74" i="1" s="1"/>
  <c r="S78" i="1"/>
  <c r="T78" i="1" s="1"/>
  <c r="S82" i="1"/>
  <c r="T82" i="1" s="1"/>
  <c r="S86" i="1"/>
  <c r="T86" i="1" s="1"/>
  <c r="S90" i="1"/>
  <c r="T90" i="1" s="1"/>
  <c r="S77" i="1"/>
  <c r="T77" i="1" s="1"/>
  <c r="S85" i="1"/>
  <c r="T85" i="1" s="1"/>
  <c r="S58" i="1"/>
  <c r="T58" i="1" s="1"/>
  <c r="S75" i="1"/>
  <c r="T75" i="1" s="1"/>
  <c r="S79" i="1"/>
  <c r="T79" i="1" s="1"/>
  <c r="S83" i="1"/>
  <c r="T83" i="1" s="1"/>
  <c r="S87" i="1"/>
  <c r="T87" i="1" s="1"/>
  <c r="S91" i="1"/>
  <c r="T91" i="1" s="1"/>
  <c r="S46" i="1"/>
  <c r="T46" i="1" s="1"/>
  <c r="S55" i="1"/>
  <c r="T55" i="1" s="1"/>
  <c r="S76" i="1"/>
  <c r="T76" i="1" s="1"/>
  <c r="S80" i="1"/>
  <c r="T80" i="1" s="1"/>
  <c r="S84" i="1"/>
  <c r="T84" i="1" s="1"/>
  <c r="S88" i="1"/>
  <c r="T88" i="1" s="1"/>
  <c r="K28" i="1"/>
  <c r="M28" i="1" s="1"/>
  <c r="S28" i="1" s="1"/>
  <c r="T28" i="1" s="1"/>
  <c r="K26" i="1"/>
  <c r="M26" i="1" s="1"/>
  <c r="S26" i="1" s="1"/>
  <c r="T26" i="1" s="1"/>
  <c r="K22" i="1"/>
  <c r="M22" i="1" s="1"/>
  <c r="S22" i="1" s="1"/>
  <c r="T22" i="1" s="1"/>
  <c r="K21" i="1"/>
  <c r="M21" i="1" s="1"/>
  <c r="S21" i="1" s="1"/>
  <c r="T21" i="1" s="1"/>
  <c r="K20" i="1"/>
  <c r="M20" i="1" s="1"/>
  <c r="S20" i="1" s="1"/>
  <c r="T20" i="1" s="1"/>
  <c r="K19" i="1"/>
  <c r="M19" i="1" s="1"/>
  <c r="S19" i="1" s="1"/>
  <c r="T19" i="1" s="1"/>
  <c r="K127" i="1"/>
  <c r="M127" i="1" s="1"/>
  <c r="S127" i="1" s="1"/>
  <c r="T127" i="1" s="1"/>
  <c r="K126" i="1"/>
  <c r="M126" i="1" s="1"/>
  <c r="S126" i="1" s="1"/>
  <c r="T126" i="1" s="1"/>
  <c r="K125" i="1"/>
  <c r="M125" i="1" s="1"/>
  <c r="S125" i="1" s="1"/>
  <c r="T125" i="1" s="1"/>
  <c r="K123" i="1"/>
  <c r="M123" i="1" s="1"/>
  <c r="S123" i="1" s="1"/>
  <c r="T123" i="1" s="1"/>
  <c r="K122" i="1"/>
  <c r="M122" i="1" s="1"/>
  <c r="S122" i="1" s="1"/>
  <c r="T122" i="1" s="1"/>
  <c r="K121" i="1"/>
  <c r="M121" i="1" s="1"/>
  <c r="S121" i="1" s="1"/>
  <c r="T121" i="1" s="1"/>
  <c r="K120" i="1"/>
  <c r="M120" i="1" s="1"/>
  <c r="S120" i="1" s="1"/>
  <c r="T120" i="1" s="1"/>
  <c r="K119" i="1"/>
  <c r="M119" i="1" s="1"/>
  <c r="S119" i="1" s="1"/>
  <c r="T119" i="1" s="1"/>
  <c r="K118" i="1"/>
  <c r="M118" i="1" s="1"/>
  <c r="S118" i="1" s="1"/>
  <c r="T118" i="1" s="1"/>
  <c r="K117" i="1"/>
  <c r="M117" i="1" s="1"/>
  <c r="S117" i="1" s="1"/>
  <c r="T117" i="1" s="1"/>
  <c r="K116" i="1"/>
  <c r="M116" i="1" s="1"/>
  <c r="S116" i="1" s="1"/>
  <c r="T116" i="1" s="1"/>
  <c r="K115" i="1"/>
  <c r="M115" i="1" s="1"/>
  <c r="S115" i="1" s="1"/>
  <c r="T115" i="1" s="1"/>
  <c r="K114" i="1"/>
  <c r="M114" i="1" s="1"/>
  <c r="S114" i="1" s="1"/>
  <c r="T114" i="1" s="1"/>
  <c r="K113" i="1"/>
  <c r="M113" i="1" s="1"/>
  <c r="S113" i="1" s="1"/>
  <c r="T113" i="1" s="1"/>
  <c r="K112" i="1"/>
  <c r="M112" i="1" s="1"/>
  <c r="S112" i="1" s="1"/>
  <c r="T112" i="1" s="1"/>
  <c r="K148" i="1" l="1"/>
  <c r="M148" i="1" s="1"/>
  <c r="S148" i="1" s="1"/>
  <c r="T148" i="1" s="1"/>
  <c r="K147" i="1"/>
  <c r="M147" i="1" s="1"/>
  <c r="S147" i="1" s="1"/>
  <c r="T147" i="1" s="1"/>
  <c r="K146" i="1"/>
  <c r="M146" i="1" s="1"/>
  <c r="S146" i="1" s="1"/>
  <c r="T146" i="1" s="1"/>
  <c r="K145" i="1"/>
  <c r="M145" i="1" s="1"/>
  <c r="S145" i="1" s="1"/>
  <c r="T145" i="1" s="1"/>
  <c r="K144" i="1"/>
  <c r="M144" i="1" s="1"/>
  <c r="S144" i="1" s="1"/>
  <c r="T144" i="1" s="1"/>
  <c r="K143" i="1"/>
  <c r="M143" i="1" s="1"/>
  <c r="S143" i="1" s="1"/>
  <c r="T143" i="1" s="1"/>
  <c r="K18" i="1"/>
  <c r="M18" i="1" s="1"/>
  <c r="S18" i="1" s="1"/>
  <c r="T18" i="1" s="1"/>
  <c r="K17" i="1"/>
  <c r="M17" i="1" s="1"/>
  <c r="S17" i="1" s="1"/>
  <c r="T17" i="1" s="1"/>
  <c r="K16" i="1"/>
  <c r="M16" i="1" s="1"/>
  <c r="S16" i="1" s="1"/>
  <c r="T16" i="1" s="1"/>
  <c r="K15" i="1"/>
  <c r="M15" i="1" s="1"/>
  <c r="S15" i="1" s="1"/>
  <c r="T15" i="1" s="1"/>
  <c r="K14" i="1"/>
  <c r="M14" i="1" s="1"/>
  <c r="S14" i="1" s="1"/>
  <c r="T14" i="1" s="1"/>
  <c r="K11" i="1"/>
  <c r="M11" i="1" s="1"/>
  <c r="S11" i="1" s="1"/>
  <c r="T11" i="1" s="1"/>
  <c r="K10" i="1"/>
  <c r="M10" i="1" s="1"/>
  <c r="S10" i="1" s="1"/>
  <c r="T10" i="1" s="1"/>
  <c r="K13" i="1"/>
  <c r="M13" i="1" s="1"/>
  <c r="S13" i="1" s="1"/>
  <c r="T13" i="1" s="1"/>
  <c r="K59" i="1"/>
  <c r="M59" i="1" s="1"/>
  <c r="K33" i="1"/>
  <c r="M33" i="1" s="1"/>
  <c r="S33" i="1" s="1"/>
  <c r="T33" i="1" s="1"/>
  <c r="K32" i="1"/>
  <c r="M32" i="1" s="1"/>
  <c r="S32" i="1" s="1"/>
  <c r="T32" i="1" s="1"/>
  <c r="K31" i="1"/>
  <c r="M31" i="1" s="1"/>
  <c r="S31" i="1" s="1"/>
  <c r="T31" i="1" s="1"/>
  <c r="K30" i="1"/>
  <c r="M30" i="1" s="1"/>
  <c r="S30" i="1" s="1"/>
  <c r="T30" i="1" s="1"/>
  <c r="K29" i="1"/>
  <c r="M29" i="1" s="1"/>
  <c r="S29" i="1" s="1"/>
  <c r="T29" i="1" s="1"/>
  <c r="K27" i="1"/>
  <c r="M27" i="1" s="1"/>
  <c r="S27" i="1" s="1"/>
  <c r="T27" i="1" s="1"/>
  <c r="K8" i="1"/>
  <c r="M8" i="1" s="1"/>
  <c r="S8" i="1" s="1"/>
  <c r="T8" i="1" s="1"/>
  <c r="K25" i="1"/>
  <c r="M25" i="1" s="1"/>
  <c r="S25" i="1" s="1"/>
  <c r="T25" i="1" s="1"/>
  <c r="K24" i="1"/>
  <c r="M24" i="1" s="1"/>
  <c r="S24" i="1" s="1"/>
  <c r="T24" i="1" s="1"/>
  <c r="K23" i="1"/>
  <c r="M23" i="1" s="1"/>
  <c r="S23" i="1" s="1"/>
  <c r="T23" i="1" s="1"/>
  <c r="K9" i="1"/>
  <c r="M9" i="1" s="1"/>
  <c r="S9" i="1" s="1"/>
  <c r="T9" i="1" s="1"/>
  <c r="K12" i="1"/>
  <c r="M12" i="1" s="1"/>
  <c r="S12" i="1" s="1"/>
  <c r="T12" i="1" s="1"/>
  <c r="K6" i="1"/>
  <c r="M6" i="1" s="1"/>
  <c r="S6" i="1" s="1"/>
  <c r="T6" i="1" s="1"/>
  <c r="K7" i="1"/>
  <c r="M7" i="1" s="1"/>
  <c r="S7" i="1" s="1"/>
  <c r="T7" i="1" s="1"/>
  <c r="K5" i="1"/>
  <c r="M5" i="1" s="1"/>
  <c r="S5" i="1" s="1"/>
  <c r="T5" i="1" s="1"/>
  <c r="K4" i="1"/>
  <c r="M4" i="1" s="1"/>
  <c r="S4" i="1" s="1"/>
  <c r="T4" i="1" s="1"/>
  <c r="A7" i="10"/>
  <c r="T56" i="1"/>
  <c r="M43" i="1"/>
  <c r="M40" i="1"/>
  <c r="M52" i="1"/>
  <c r="M64" i="1"/>
  <c r="M61" i="1"/>
  <c r="M35" i="1"/>
  <c r="S35" i="1" s="1"/>
  <c r="T35" i="1" s="1"/>
  <c r="K213" i="1"/>
  <c r="M213" i="1" s="1"/>
  <c r="S213" i="1" s="1"/>
  <c r="T213" i="1" s="1"/>
  <c r="K210" i="1"/>
  <c r="M210" i="1" s="1"/>
  <c r="S210" i="1" s="1"/>
  <c r="T210" i="1" s="1"/>
  <c r="M151" i="1"/>
  <c r="S151" i="1" s="1"/>
  <c r="T151" i="1" s="1"/>
  <c r="M73" i="1"/>
  <c r="K205" i="1"/>
  <c r="M205" i="1" s="1"/>
  <c r="S205" i="1" s="1"/>
  <c r="T205" i="1" s="1"/>
  <c r="M132" i="1"/>
  <c r="S132" i="1" s="1"/>
  <c r="T132" i="1" s="1"/>
  <c r="M108" i="1"/>
  <c r="S108" i="1" s="1"/>
  <c r="T108" i="1" s="1"/>
  <c r="M69" i="1"/>
  <c r="M42" i="1"/>
  <c r="M53" i="1"/>
  <c r="M63" i="1"/>
  <c r="K212" i="1"/>
  <c r="M212" i="1" s="1"/>
  <c r="S212" i="1" s="1"/>
  <c r="T212" i="1" s="1"/>
  <c r="M153" i="1"/>
  <c r="S153" i="1" s="1"/>
  <c r="T153" i="1" s="1"/>
  <c r="M138" i="1"/>
  <c r="S138" i="1" s="1"/>
  <c r="T138" i="1" s="1"/>
  <c r="M107" i="1"/>
  <c r="S107" i="1" s="1"/>
  <c r="T107" i="1" s="1"/>
  <c r="T54" i="1"/>
  <c r="M62" i="1"/>
  <c r="K211" i="1"/>
  <c r="M211" i="1" s="1"/>
  <c r="S211" i="1" s="1"/>
  <c r="T211" i="1" s="1"/>
  <c r="M152" i="1"/>
  <c r="S152" i="1" s="1"/>
  <c r="T152" i="1" s="1"/>
  <c r="M134" i="1"/>
  <c r="S134" i="1" s="1"/>
  <c r="T134" i="1" s="1"/>
  <c r="M106" i="1"/>
  <c r="S106" i="1" s="1"/>
  <c r="T106" i="1" s="1"/>
  <c r="M68" i="1"/>
  <c r="M67" i="1"/>
  <c r="M60" i="1"/>
  <c r="K209" i="1"/>
  <c r="M209" i="1" s="1"/>
  <c r="S209" i="1" s="1"/>
  <c r="T209" i="1" s="1"/>
  <c r="M150" i="1"/>
  <c r="S150" i="1" s="1"/>
  <c r="T150" i="1" s="1"/>
  <c r="M131" i="1"/>
  <c r="S131" i="1" s="1"/>
  <c r="T131" i="1" s="1"/>
  <c r="M71" i="1"/>
  <c r="M48" i="1"/>
  <c r="K208" i="1"/>
  <c r="M208" i="1" s="1"/>
  <c r="S208" i="1" s="1"/>
  <c r="T208" i="1" s="1"/>
  <c r="M141" i="1"/>
  <c r="S141" i="1" s="1"/>
  <c r="T141" i="1" s="1"/>
  <c r="M130" i="1"/>
  <c r="S130" i="1" s="1"/>
  <c r="T130" i="1" s="1"/>
  <c r="M50" i="1"/>
  <c r="T57" i="1"/>
  <c r="K207" i="1"/>
  <c r="M207" i="1" s="1"/>
  <c r="S207" i="1" s="1"/>
  <c r="T207" i="1" s="1"/>
  <c r="M140" i="1"/>
  <c r="S140" i="1" s="1"/>
  <c r="T140" i="1" s="1"/>
  <c r="M129" i="1"/>
  <c r="S129" i="1" s="1"/>
  <c r="T129" i="1" s="1"/>
  <c r="M70" i="1"/>
  <c r="M36" i="1"/>
  <c r="S36" i="1" s="1"/>
  <c r="T36" i="1" s="1"/>
  <c r="M37" i="1"/>
  <c r="S37" i="1" s="1"/>
  <c r="T37" i="1" s="1"/>
  <c r="M51" i="1"/>
  <c r="M65" i="1"/>
  <c r="K206" i="1"/>
  <c r="M206" i="1" s="1"/>
  <c r="S206" i="1" s="1"/>
  <c r="T206" i="1" s="1"/>
  <c r="M139" i="1"/>
  <c r="S139" i="1" s="1"/>
  <c r="T139" i="1" s="1"/>
  <c r="M109" i="1"/>
  <c r="S109" i="1" s="1"/>
  <c r="T109" i="1" s="1"/>
  <c r="S71" i="1" l="1"/>
  <c r="T71" i="1" s="1"/>
  <c r="S61" i="1"/>
  <c r="T61" i="1" s="1"/>
  <c r="S67" i="1"/>
  <c r="T67" i="1" s="1"/>
  <c r="S53" i="1"/>
  <c r="T53" i="1" s="1"/>
  <c r="S64" i="1"/>
  <c r="T64" i="1" s="1"/>
  <c r="S43" i="1"/>
  <c r="T43" i="1" s="1"/>
  <c r="S59" i="1"/>
  <c r="T59" i="1" s="1"/>
  <c r="S60" i="1"/>
  <c r="T60" i="1" s="1"/>
  <c r="S63" i="1"/>
  <c r="T63" i="1" s="1"/>
  <c r="S65" i="1"/>
  <c r="T65" i="1" s="1"/>
  <c r="S70" i="1"/>
  <c r="T70" i="1" s="1"/>
  <c r="S42" i="1"/>
  <c r="T42" i="1" s="1"/>
  <c r="S52" i="1"/>
  <c r="T52" i="1" s="1"/>
  <c r="S62" i="1"/>
  <c r="T62" i="1" s="1"/>
  <c r="S51" i="1"/>
  <c r="T51" i="1" s="1"/>
  <c r="S50" i="1"/>
  <c r="T50" i="1" s="1"/>
  <c r="S48" i="1"/>
  <c r="T48" i="1" s="1"/>
  <c r="S68" i="1"/>
  <c r="T68" i="1" s="1"/>
  <c r="S41" i="1"/>
  <c r="T41" i="1" s="1"/>
  <c r="S69" i="1"/>
  <c r="T69" i="1" s="1"/>
  <c r="S73" i="1"/>
  <c r="T73" i="1" s="1"/>
  <c r="S40" i="1"/>
  <c r="T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Giuseppe D'Onza</author>
  </authors>
  <commentList>
    <comment ref="H8" authorId="0" shapeId="0" xr:uid="{00000000-0006-0000-0200-000001000000}">
      <text>
        <r>
          <rPr>
            <b/>
            <sz val="9"/>
            <color rgb="FF000000"/>
            <rFont val="Tahoma"/>
            <family val="2"/>
          </rPr>
          <t>Giuseppe D'Onza:</t>
        </r>
        <r>
          <rPr>
            <sz val="9"/>
            <color rgb="FF000000"/>
            <rFont val="Tahoma"/>
            <family val="2"/>
          </rPr>
          <t xml:space="preserve">
</t>
        </r>
        <r>
          <rPr>
            <sz val="9"/>
            <color rgb="FF000000"/>
            <rFont val="Tahoma"/>
            <family val="2"/>
          </rPr>
          <t xml:space="preserve">Si riferisce che nel 2018 l'ispettore del MEF ha provveduto ad effettuare controlli in sede al fine di prendere visione della documentazione attinente agli affidamenti in house. 
</t>
        </r>
        <r>
          <rPr>
            <sz val="9"/>
            <color rgb="FF000000"/>
            <rFont val="Tahoma"/>
            <family val="2"/>
          </rPr>
          <t xml:space="preserve">Dalla verifica vi è stata la richiesta di precisazioni sia al Comune di Genova che ad Aster, da cui è scaturito un report di risposta esaustivo.  
</t>
        </r>
        <r>
          <rPr>
            <sz val="9"/>
            <color rgb="FF000000"/>
            <rFont val="Tahoma"/>
            <family val="2"/>
          </rPr>
          <t xml:space="preserve">Nel corso degli anni 2002-2003 la Gdf ha provveduto ad effettuare una serie di ispezioni che hanno portato all'irrogazione di un'ammenda da 20.000€. 
</t>
        </r>
        <r>
          <rPr>
            <sz val="9"/>
            <color rgb="FF000000"/>
            <rFont val="Tahoma"/>
            <family val="2"/>
          </rPr>
          <t>Inoltre, si ravvisa che recentemente la GDF ha effettuato un accesso in sede circa i rapporti con una ex-consigliera (docente universitario) per richiedere la documentazione relativa e anche io materiale relativo alla trasparenza.  Documentazione interamente  presente.</t>
        </r>
      </text>
    </comment>
    <comment ref="H10" authorId="0" shapeId="0" xr:uid="{00000000-0006-0000-0200-000002000000}">
      <text>
        <r>
          <rPr>
            <b/>
            <sz val="9"/>
            <color rgb="FF000000"/>
            <rFont val="Tahoma"/>
            <family val="2"/>
          </rPr>
          <t>Giuseppe D'Onza:</t>
        </r>
        <r>
          <rPr>
            <sz val="9"/>
            <color rgb="FF000000"/>
            <rFont val="Tahoma"/>
            <family val="2"/>
          </rPr>
          <t xml:space="preserve">
</t>
        </r>
        <r>
          <rPr>
            <sz val="9"/>
            <color rgb="FF000000"/>
            <rFont val="Tahoma"/>
            <family val="2"/>
          </rPr>
          <t xml:space="preserve">Si riferisce che nel 2018 l'ispettore del MEF ha provveduto ad effettuare controlli in sede al fine di prendere visione della documentazione attinente agli affidamenti in house. 
</t>
        </r>
        <r>
          <rPr>
            <sz val="9"/>
            <color rgb="FF000000"/>
            <rFont val="Tahoma"/>
            <family val="2"/>
          </rPr>
          <t xml:space="preserve">Dalla verifica vi è stata la richiesta di precisazioni sia al Comune di Genova che ad Aster, da cui è scaturito un report di risposta esaustivo.  
</t>
        </r>
        <r>
          <rPr>
            <sz val="9"/>
            <color rgb="FF000000"/>
            <rFont val="Tahoma"/>
            <family val="2"/>
          </rPr>
          <t xml:space="preserve">Nel corso degli anni 2002-2003 la Gdf ha provveduto ad effettuare una serie di ispezioni che hanno portato all'irrogazione di un'ammenda da 20.000€. 
</t>
        </r>
        <r>
          <rPr>
            <sz val="9"/>
            <color rgb="FF000000"/>
            <rFont val="Tahoma"/>
            <family val="2"/>
          </rPr>
          <t>Inoltre, si ravvisa che recentemente la GDF ha effettuato un accesso in sede circa i rapporti con una ex-consigliera (docente universitario) per richiedere la documentazione relativa e anche io materiale relativo alla trasparenza.  Documentazione interamente  presente.</t>
        </r>
      </text>
    </comment>
    <comment ref="H12" authorId="0" shapeId="0" xr:uid="{00000000-0006-0000-0200-000003000000}">
      <text>
        <r>
          <rPr>
            <b/>
            <sz val="9"/>
            <color rgb="FF000000"/>
            <rFont val="Tahoma"/>
            <family val="2"/>
          </rPr>
          <t>Giuseppe D'Onza:</t>
        </r>
        <r>
          <rPr>
            <sz val="9"/>
            <color rgb="FF000000"/>
            <rFont val="Tahoma"/>
            <family val="2"/>
          </rPr>
          <t xml:space="preserve">
</t>
        </r>
        <r>
          <rPr>
            <sz val="9"/>
            <color rgb="FF000000"/>
            <rFont val="Tahoma"/>
            <family val="2"/>
          </rPr>
          <t xml:space="preserve">Si riferisce che nel 2018 l'ispettore del MEF ha provveduto ad effettuare controlli in sede al fine di prendere visione della documentazione attinente agli affidamenti in house. 
</t>
        </r>
        <r>
          <rPr>
            <sz val="9"/>
            <color rgb="FF000000"/>
            <rFont val="Tahoma"/>
            <family val="2"/>
          </rPr>
          <t xml:space="preserve">Dalla verifica vi è stata la richiesta di precisazioni sia al Comune di Genova che ad Aster, da cui è scaturito un report di risposta esaustivo.  
</t>
        </r>
        <r>
          <rPr>
            <sz val="9"/>
            <color rgb="FF000000"/>
            <rFont val="Tahoma"/>
            <family val="2"/>
          </rPr>
          <t xml:space="preserve">Nel corso degli anni 2002-2003 la Gdf ha provveduto ad effettuare una serie di ispezioni che hanno portato all'irrogazione di un'ammenda da 20.000€. 
</t>
        </r>
        <r>
          <rPr>
            <sz val="9"/>
            <color rgb="FF000000"/>
            <rFont val="Tahoma"/>
            <family val="2"/>
          </rPr>
          <t>Inoltre, si ravvisa che recentemente la GDF ha effettuato un accesso in sede circa i rapporti con una ex-consigliera (docente universitario) per richiedere la documentazione relativa e anche io materiale relativo alla trasparenza.  Documentazione interamente  presente.</t>
        </r>
      </text>
    </comment>
    <comment ref="E27" authorId="0" shapeId="0" xr:uid="{00000000-0006-0000-0200-000004000000}">
      <text>
        <r>
          <rPr>
            <b/>
            <sz val="9"/>
            <color rgb="FF000000"/>
            <rFont val="Tahoma"/>
            <family val="2"/>
          </rPr>
          <t>Giuseppe D'Onza:</t>
        </r>
        <r>
          <rPr>
            <sz val="9"/>
            <color rgb="FF000000"/>
            <rFont val="Tahoma"/>
            <family val="2"/>
          </rPr>
          <t xml:space="preserve">
</t>
        </r>
        <r>
          <rPr>
            <sz val="9"/>
            <color rgb="FF000000"/>
            <rFont val="Tahoma"/>
            <family val="2"/>
          </rPr>
          <t>Controllo della regolare esecuzione di lavori (es. interventi di fresature pre asfaltature, potature, pulizia del verde nei rivi, opere edili per) nei contratti quadro pluricommesse da parte del DL (interni) che sono stati nominati.</t>
        </r>
      </text>
    </comment>
  </commentList>
</comments>
</file>

<file path=xl/sharedStrings.xml><?xml version="1.0" encoding="utf-8"?>
<sst xmlns="http://schemas.openxmlformats.org/spreadsheetml/2006/main" count="1735" uniqueCount="873">
  <si>
    <t>Area "reato-presupposto"</t>
  </si>
  <si>
    <t>Unità organizzative interessate</t>
  </si>
  <si>
    <t>Accesso abusivo ad un sistema informatico o telematico</t>
  </si>
  <si>
    <t>Detenzione e diffusione abusiva di codici di accesso a sistemi informatici o telematici</t>
  </si>
  <si>
    <t>Intercettazione, impedimento o interruzione illecita di comunicazioni informatiche o telematiche</t>
  </si>
  <si>
    <t>Danneggiamento di informazioni, dati e programmi informatici</t>
  </si>
  <si>
    <t>Danneggiamento di sistemi informatici o telematici</t>
  </si>
  <si>
    <t>Danneggiamento di sistemi informatici o telematici di pubblica utilità</t>
  </si>
  <si>
    <t>Frode informatica del soggetto che presta servizi di certificazione di firma elettronica</t>
  </si>
  <si>
    <t>Contraffazione, alterazione o uso di marchi o segni distintivi ovvero di brevetti, modelli e disegni</t>
  </si>
  <si>
    <t>Introduzione nello Stato e commercio di prodotti con segni falsi</t>
  </si>
  <si>
    <t>Turbata libertà dell'industria o del commercio</t>
  </si>
  <si>
    <t>Illecita concorrenza con minaccia o violenza</t>
  </si>
  <si>
    <t>Frodi contro le industrie nazionali</t>
  </si>
  <si>
    <t>Frode nell'esercizio del commercio</t>
  </si>
  <si>
    <t>Vendita di sostanze alimentari non genuine come genuine</t>
  </si>
  <si>
    <t>Vendita di prodotti industriali con segni mendaci</t>
  </si>
  <si>
    <t>Fabbricazione e commercio di beni realizzati usurpando titoli di proprietà industriale</t>
  </si>
  <si>
    <t>Contraffazione di indicazioni geografiche o denominazioni di origine dei prodotti agroalimentari</t>
  </si>
  <si>
    <t>False comunicazioni sociali</t>
  </si>
  <si>
    <t>Impedito controllo</t>
  </si>
  <si>
    <t>Indebita restituzione dei conferimenti</t>
  </si>
  <si>
    <t>Illegale ripartizione degli utili e delle riserve</t>
  </si>
  <si>
    <t>Indebita ripartizione dei beni sociali da parte dei liquidatori</t>
  </si>
  <si>
    <t>Illecita influenza sull'assemblea</t>
  </si>
  <si>
    <t>Aggiotaggio</t>
  </si>
  <si>
    <t>Ostacolo all'esercizio delle funzioni delle autorità pubbliche di vigilanza</t>
  </si>
  <si>
    <t>Riduzione o mantenimento in schiavitù o in servitù</t>
  </si>
  <si>
    <t>Prostituzione minorile</t>
  </si>
  <si>
    <t>Pornografia minorile</t>
  </si>
  <si>
    <t>Pornografia virtuale</t>
  </si>
  <si>
    <t>Iniziative turistiche volte allo sfruttamento della prostituzione minorile</t>
  </si>
  <si>
    <t>Tratta di persone</t>
  </si>
  <si>
    <t>Acquisto e alienazione di schiavi</t>
  </si>
  <si>
    <t>Adescamento di minorenni</t>
  </si>
  <si>
    <t>Abuso di informazioni privilegiate</t>
  </si>
  <si>
    <t>Manipolazione del mercato</t>
  </si>
  <si>
    <t>Ricettazione</t>
  </si>
  <si>
    <t>Riciclaggio</t>
  </si>
  <si>
    <t>Impiego di denaro, beni o utilità di provenienza illecita</t>
  </si>
  <si>
    <t>Autoriciclaggio</t>
  </si>
  <si>
    <t>Lavoro subordinato a tempo determinato e indeterminato</t>
  </si>
  <si>
    <t>Aree "strumentali" alla commissione di reati presupposto</t>
  </si>
  <si>
    <t>Acquisti</t>
  </si>
  <si>
    <t>Personale</t>
  </si>
  <si>
    <t>Gestione finanziaria</t>
  </si>
  <si>
    <t>Contenzioso</t>
  </si>
  <si>
    <t>Sponsorizzazioni</t>
  </si>
  <si>
    <t>Danneggiamento di informazioni, dati e programmi informatici utilizzati dallo Stato o da altro ente pubblico o comunque di pubblica utilità</t>
  </si>
  <si>
    <t>Detenzione di materiale pornografici</t>
  </si>
  <si>
    <t>Protezione del diritto d'autore e di altri diritti connessi al suo esercizio</t>
  </si>
  <si>
    <t>Reati commessi nei rapporti con la Pubblica Amministrazione (art. 24 e 25 D.Lgs. 231/2001)</t>
  </si>
  <si>
    <t>Delitti informatici e trattamento illecito di dati (art. 24-bis D.Lgs. 231/2001)</t>
  </si>
  <si>
    <t>Delitti di criminalità organizzata (art. 24-ter D.Lgs. 231/2001)</t>
  </si>
  <si>
    <t>Falsità in monete, in carte di pubblico credito, in valori di bollo e in strumenti o segni di riconoscimento (art. 25-bis D.Lgs. 231/2001)</t>
  </si>
  <si>
    <t>Delitti contro l'industria e il commercio (art. 25-bis1 D.Lgs. 231/2001)</t>
  </si>
  <si>
    <t>Reati societari (art. 25-ter D.Lgs. 231/2001)</t>
  </si>
  <si>
    <t>Delitti con finalità di terrorismo e di eversione dell'ordine democratico (art. 25-quater D.Lgs. 231/2001)</t>
  </si>
  <si>
    <t>Abusi di mercato (art. 25-sexies D. Lgs. 231/2001)</t>
  </si>
  <si>
    <t>Omicidio colposo o lesioni gravi o gravissime commesse con violazione delle norme sulla tutela della salute e sicurezza sul lavoro (art. 25-speties D.Lgs. 231/2001)</t>
  </si>
  <si>
    <t>Ricettazione, riciclaggio e impiego di denaro, beni o utilità di provenienza illecita, nonché autoriciclaggio (art. 25-octies D.Lgs. 231/2001)</t>
  </si>
  <si>
    <t>Delitti in materia di violazione del diritto d'autore (art. 25-novies D.Lgs. 231/2001)</t>
  </si>
  <si>
    <t>Induzione  a  non rendere dichiarazioni o a rendere dichiarazioni mendaci all'autorita' giudiziaria (art. 25-decies D.Lgs. 231/2001)</t>
  </si>
  <si>
    <t>Reati ambientali (art. 25-undecies D.Lgs. 231/2001)</t>
  </si>
  <si>
    <t>NA</t>
  </si>
  <si>
    <t>Pratiche di mutilazione degli organi genitali femminili</t>
  </si>
  <si>
    <t>Assistenza agli associati</t>
  </si>
  <si>
    <t>Arruolamento con finalità di terrorismo anche internazionale</t>
  </si>
  <si>
    <t>Addestramento ad attività con finalità di terrorismo anche internazionale</t>
  </si>
  <si>
    <t>Condotte con finalità di terrorismo</t>
  </si>
  <si>
    <t>Attentato per finalità terroristiche o di eversione</t>
  </si>
  <si>
    <t>Atto di terrorismo con ordigni micidiali o esplosivi</t>
  </si>
  <si>
    <t>Sequestro di persona a scopo di terrorismo o di eversione</t>
  </si>
  <si>
    <t>Induzione a non rendere dichiarazioni o a rendere dichiarazioni mendaci all'autorità giudiziaria</t>
  </si>
  <si>
    <t>Impiego di cittadini di paesi terzi il cui soggiorno è irregolare (art. 25-duodecies D.Lgs. 231/2001)</t>
  </si>
  <si>
    <t>"Reati-presupposto" ex d.lgs. 231/2001
(dettaglio)</t>
  </si>
  <si>
    <t>Modalità commissione reato</t>
  </si>
  <si>
    <t>Frequenza attività
(1-5)</t>
  </si>
  <si>
    <t>Incidenza economica dell'attività illecita (non conforme)
(1-5)</t>
  </si>
  <si>
    <t>Fattibilità tecnica
(1-5)</t>
  </si>
  <si>
    <t>Probabilità evento
(1-5)</t>
  </si>
  <si>
    <t>Impatto sull'attività
(1-5)</t>
  </si>
  <si>
    <t>Esposizione al rischio
(1-25)</t>
  </si>
  <si>
    <t>PESI</t>
  </si>
  <si>
    <t>Rating rischio residuo:
A (alto)
M/A (medio/alto)
M (medio)
M/B (medio/basso)
B (basso)
R (remoto)</t>
  </si>
  <si>
    <t>PROBABILITA'</t>
  </si>
  <si>
    <t>IMPATTO</t>
  </si>
  <si>
    <t>ESPOSIZIONE</t>
  </si>
  <si>
    <t>VALUTAZIONE PRESIDI</t>
  </si>
  <si>
    <t>RATING RISCHIO RESIDUO</t>
  </si>
  <si>
    <t>PESI AI FATTORI DI PROBABILITA'</t>
  </si>
  <si>
    <t>VALUTAZIONE DELL'IMPATTO</t>
  </si>
  <si>
    <t>PROBABILITA' X IMPATTO</t>
  </si>
  <si>
    <t>PRESIDI/CONTROLLI</t>
  </si>
  <si>
    <t>Punteggio rischio residuale (0-25)</t>
  </si>
  <si>
    <t>Rating</t>
  </si>
  <si>
    <t>Descrizione</t>
  </si>
  <si>
    <t>FREQUENZA</t>
  </si>
  <si>
    <t>Valore</t>
  </si>
  <si>
    <t>Presenza della componente di controllo</t>
  </si>
  <si>
    <t>Punteggio</t>
  </si>
  <si>
    <t>R</t>
  </si>
  <si>
    <t>Remoto</t>
  </si>
  <si>
    <t>INCIDENZA ECONOMICA DELL'ATTIVITA'</t>
  </si>
  <si>
    <t>Per i reati la cui sanzione pecuniaria è inferiore o uguale a 400 quote</t>
  </si>
  <si>
    <t>0-3</t>
  </si>
  <si>
    <t>B</t>
  </si>
  <si>
    <t>Basso</t>
  </si>
  <si>
    <t xml:space="preserve">FATTIBILITA' TECNICA </t>
  </si>
  <si>
    <t>Per i reati la cui sanzione pecuniaria è inferiore a 700 quote, ma superiore a 400</t>
  </si>
  <si>
    <t>M/B</t>
  </si>
  <si>
    <t>Medio/Basso</t>
  </si>
  <si>
    <t>TOTALE PESI</t>
  </si>
  <si>
    <t>M</t>
  </si>
  <si>
    <t>Medio</t>
  </si>
  <si>
    <t>Per i reati che prevedono una sanzione interdittiva ed una sanzione pecuniaria inferiore o uguale a 700 quote</t>
  </si>
  <si>
    <t>M/A</t>
  </si>
  <si>
    <t>Medio-Alto</t>
  </si>
  <si>
    <t>PUNTI</t>
  </si>
  <si>
    <t>Frequenza</t>
  </si>
  <si>
    <t>Per i reati che prevedono una sanzione interdittiva ed una sanzione pecuniaria superiore a 700 quote</t>
  </si>
  <si>
    <t>Totale</t>
  </si>
  <si>
    <t>A</t>
  </si>
  <si>
    <t>Alto</t>
  </si>
  <si>
    <t>Annuale / inferiore ad un anno</t>
  </si>
  <si>
    <t>Per i processi strumentali</t>
  </si>
  <si>
    <t>Trimestrale</t>
  </si>
  <si>
    <t>Mensile</t>
  </si>
  <si>
    <t>Settimanale</t>
  </si>
  <si>
    <t>N.B.: per il n. di quote fare riferimento al n. max applicabile</t>
  </si>
  <si>
    <t>Giornaliero o più frequente che settimanale</t>
  </si>
  <si>
    <t>Incidenza economica dell'attività</t>
  </si>
  <si>
    <t>Improbabile, molto difficile da compiere</t>
  </si>
  <si>
    <t>Possibile,ma non probabile</t>
  </si>
  <si>
    <t>Probabile, relatiamente facile da compiere</t>
  </si>
  <si>
    <t>Molto probabile, estremamente facile da compiere</t>
  </si>
  <si>
    <t>0≤ x ≤2</t>
  </si>
  <si>
    <t>2 &lt; x ≤ 7</t>
  </si>
  <si>
    <t>7 &lt; x ≤ 10</t>
  </si>
  <si>
    <t>10&lt; x ≤15</t>
  </si>
  <si>
    <t>15&lt; x ≤20</t>
  </si>
  <si>
    <t>&gt; 20</t>
  </si>
  <si>
    <t>tra 3 e 4</t>
  </si>
  <si>
    <t>Comunicazioni alle Autorità Pubbliche</t>
  </si>
  <si>
    <t>Delitti contro la personalità individuale (art. 25-quinquies D.Lgs. 231/2001</t>
  </si>
  <si>
    <t>Rischio residuo
(1-25)</t>
  </si>
  <si>
    <t>Il reato in oggetto potrebbe essere commesso attraverso l'utilizzo dei contributi ottenuti per finalità diverse da quelle per le quali sono stati concessi</t>
  </si>
  <si>
    <t>Il reato in oggetto potrebbe essere commesso tramite l'accesso abusivo ad un sistema informatico o telematico protetto da misure di sicurezza</t>
  </si>
  <si>
    <t>Il reato in oggetto potrebbe essere commesso tramite la contraffazione o alterazione di marchi o segni distintivi, brevetti, disegni e modelli industriali, nazionali o esteri, di prodotti industriali, ovvero, senza essere concorso nella contraffazione o alterazione, tramite utilizzo di tali marchi o segni contraffatti o alterati</t>
  </si>
  <si>
    <t>Il reato in oggetto potrebbe essere commesso tramite l'uso di violenza sulle cose ovvero mezzi fraudolenti per impedire o turbare l'esercizio di un'industria o di un commercio</t>
  </si>
  <si>
    <t>Il reato in oggetto potrebbe essere commesso tramite il compimento di atti di concorrenza con violenza o minaccia</t>
  </si>
  <si>
    <t>Il reato in oggetto potrebbe essere commesso tramite la messa in vendita o in circolazione, sui mercati nazionali o esteri, di prodotti industriali, con nomi, marchi o segni distintivi contraffatti o alterati</t>
  </si>
  <si>
    <t>Il reato in oggetto potrebbe essere commesso tramite la consegna all'acquirente di un prodotto per un altro, ovvero per origine, provenienza, qualità o quantità diversa da quella dichiarata o pattuita</t>
  </si>
  <si>
    <t>Il reato in oggetto potrebbe essere commesso tramite la messa in vendita di prodotti con nomi, marchi o segni distintivi nazionali o esteri, atti a indurre in inganno il compratore sull'origine, provenienza o qualità del bene</t>
  </si>
  <si>
    <t>Il reato in oggetto potrebbe essere commesso tramite la rilevazione in contabilità di fatti materiali rilevanti non rispondenti al vero ovvero omissione di fatti materiali rilevanti la cui comunicazione è imposta dalla legge</t>
  </si>
  <si>
    <t>Il reato in oggetto potrebbe essere commesso tramite l'occultamento di documenti o l'uso di altri idonei artifici per impedire o comunque ostacolare lo svolgimento delle attività di controllo legalmente attribuite al Collegio Sindacale</t>
  </si>
  <si>
    <t>Il reato in oggetto potrebbe essere commesso da Amministratori che, fuori dei casi di legittima riduzione del capitale sociale, restituiscono, anche simulatamente, i conferimenti ai soci o li liberano dall'obbligo di eseguirli</t>
  </si>
  <si>
    <t>Il reato in oggetto potrebbe essere commesso da Amministratori che ripartiscono utili o acconti su utili che non possono essere distribuiti, ovvero che ripartiscono riserve, anche non costituite con utili, che non possono per legge essere distribuite</t>
  </si>
  <si>
    <t>Il reato in oggetto potrebbe essere commesso tramite la corruzione del soggetto responsabile per le vendite per conto della società fornitrice allo scopo di ottenere condizioni economiche più vantaggiose sulla fornitura o forniture esclusive</t>
  </si>
  <si>
    <t>Il reato in oggetto potrebbe essere commesso tramite la corruzione del soggetto responsabile per gli acquisti per conto della Società cliente al fine di ottenere una commessa o condizioni economiche più vantaggiose</t>
  </si>
  <si>
    <t>Il reato in oggetto potrebbe essere commesso tramite l'attribuzione di denaro o utilità ad amministratore, dirigente o dipendente della banca (finanziatore), al fine di indurlo indebitamente ad erogare finanziamenti e prestiti alla Società</t>
  </si>
  <si>
    <t>Il reato in oggetto potrebbe essere commesso tramite l'attribuzione di denaro o utilità a soggetto della controparte al fine di ottenere condizioni vantaggiose per la Società</t>
  </si>
  <si>
    <t>Il reato in oggetto potrebbe essere commesso tramite la dterminazione, con atti simulati o fraudolenti, della maggioranza in assemblea, allo scopo di procurare un ingiusto profitto</t>
  </si>
  <si>
    <t>Il reato in oggetto potrebbe essere commesso da Amministratori, direttori generali, dirigenti preposti alla redazione dei documenti contabili societari, e altri soggetti sottoposti per legge alle autorità pubbliche di vigilanza, o tenuti ad obblighi nei loro confronti, i quali, nelle comunicazioni alle predette autorità previste in base alla legge, al fine di ostacolare l'esercizio delle funzioni di vigilanza, espongono fatti materiali non rispondenti al vero</t>
  </si>
  <si>
    <t>Attività strumentale alla commissione di reati di corruzione verso la P.A. o tra privati, tramite l'erogazione di un rimborso ad un dipendente "gradito" a soggetti della P.A. o ad un soggetto privato, per ottenere facilitazioni nel normale svolgimento di altre attività aziendali</t>
  </si>
  <si>
    <t>Il reato in oggetto potrebbe essere commesso da soggetto aziendale che acquista, riceve od occulta denaro o cose provenienti da un qualsiasi delitto, o comunque si intromette nel farli acquistare, ricevere od occultare</t>
  </si>
  <si>
    <t>Il reato in oggetto potrebbe essere commesso da soggetto aziendale che sostituisce o trasferisce denaro, beni o altre utilità provenienti da delitto non colposo, ovvero compie in relazione ad essi altre operazioni, in modo da ostacolare l'identificazione della loro provenienza delittuosa</t>
  </si>
  <si>
    <t>Il reato in oggetto potrebbe essere commesso da soggetto aziendale che impiega in attività economiche o finanziarie denaro, beni o altre utilità provenienti da delitto</t>
  </si>
  <si>
    <t>Il reato in oggetto potrebbe essere commesso tramite la violazione delle norme sulla tutela del diritto d'autore in seguito all'utilizzo da parte di un dipendente aziendale di software privi della necessaria licenza d'uso</t>
  </si>
  <si>
    <t>Il reato in oggetto potrebbe essere commesso tramite la violazione delle norme sulla tutela del diritto d'autore nell'ambito della comunicazione commerciale</t>
  </si>
  <si>
    <t>Il reato in oggetto potrebbe essere commesso tramite la violazione delle norme sulla tutela del diritto d'autore nell'ambito della predisposizione del materiale da inserire nel sito internet aziendale</t>
  </si>
  <si>
    <t>Il reato in oggetto potrebbe essere commesso da soggetto aziendale che, con violenza o minaccia, o con offerta o promessa di denaro o di altra utilità, induce a non rendere dichiarazioni o a rendere dichiarazioni mendaci la persona chiamata a rendere davanti all'autorità giudiziaria dichiarazioni utilizzabili in un procedimento penale</t>
  </si>
  <si>
    <t>Il reato in oggetto potrebbe essere commesso nell'ipotesi di presenza di lavoratori aziendali non comunitari non in regola con il permesso di soggiorno</t>
  </si>
  <si>
    <t>Il reato in oggetto potrebbe essere commesso da appaltatori che utilizzano lavoratori non comunitari non in regola con il permesso di soggiorno</t>
  </si>
  <si>
    <t>Attività strumentale alla commissione di reati di corruzione verso la P.A. o di corruzione tra privati, tramite la realizzazione di acquisti da fornitori indicati dalla P.A. o da soggetti privati, come condizione per lo svolgimento successivo delle attività o tramite la costituzione di "fondi neri" mediante sovrafatturazione degli acquisti</t>
  </si>
  <si>
    <t>Attività strumentale alla commissione di reati di corruzione verso la P.A. o di corruzione tra privati, tramite l'assegnazione di incarichi a professionisti  indicati dalla P.A. o da soggetti privati, come condizione per lo svolgimento successivo delle attività o tramite la costituzione di "fondi neri" mediante sovrafatturazione delle consulenze</t>
  </si>
  <si>
    <t>Attività strumentale alla commissione di reati di corruzione verso la P.A.  o di corruzione tra privati, tramite la predisposizione di buste paga "gonfiate" ad un dipendente "gradito" a soggetti della P.A. o a soggetti privati, per ottenere facilitazioni nel normale svolgimento di altre attività aziendali</t>
  </si>
  <si>
    <t>Attività strumentale alla commissione di reati presupposto nel caso di mancata rilevazione degli incassi per creare fondi neri da destinare ad attività di corruzione</t>
  </si>
  <si>
    <t>Il reato in oggetto potrebbe essere commesso tramite la stipula di accordi allo scopo di ottenere un giudizio più favorevole per la Società</t>
  </si>
  <si>
    <t>Il reato in oggetto potrebbe essere commesso tramite la sponsorizzazione di iniziative proposte da esponenti della P.A. al fine di indurli indebitamente ad adottare decisioni favorevoli per la Società</t>
  </si>
  <si>
    <t>0-12</t>
  </si>
  <si>
    <t>Tracciabilità processo
(0-3)</t>
  </si>
  <si>
    <t>Altro
(0-3)</t>
  </si>
  <si>
    <t>Valutazione presidi
(0-12)</t>
  </si>
  <si>
    <t>Sistema organizzativo  
(0-3)</t>
  </si>
  <si>
    <t>Procedure di riferimento 
(0-3)</t>
  </si>
  <si>
    <t>Traffico di influenze illecite</t>
  </si>
  <si>
    <t>Gestione delle paghe</t>
  </si>
  <si>
    <t>Gestione degli acquisti di lavori, beni e servizi</t>
  </si>
  <si>
    <t>Affidamento di incarichi professionali</t>
  </si>
  <si>
    <t>Selezione del personale</t>
  </si>
  <si>
    <t>Missioni del personale e rimborsi spese</t>
  </si>
  <si>
    <t>Contenziosi giudiziali, stragiudiziali e procedimenti arbitrali</t>
  </si>
  <si>
    <t>Valutazioni di bilancio effettuate nell’ambito delle scritture di assestamento (in particolare, sui valori stimati e congetturati, come gli ammortamenti, gli accantonamenti a fondi rischi e oneri, le svalutazioni, la capitalizzazione degli oneri pluriennali)</t>
  </si>
  <si>
    <t>Redazione del bilancio di esercizio (stato patrimoniale, conto economico e nota integrativa) e della relazione sulla gestione</t>
  </si>
  <si>
    <t>Operazioni societarie che possano incidere sull’integrità del capitale sociale, con particolare riferimento alle riduzioni di capitale, agli aumenti di capitale, alle fusioni, scissioni, conferimenti</t>
  </si>
  <si>
    <t>Operazioni sul capitale e destinazione dell’utile e acconto sui dividenti</t>
  </si>
  <si>
    <t>Gestione delle licenze software per sistemi informatici aziendali</t>
  </si>
  <si>
    <t>Comunicazione commerciale</t>
  </si>
  <si>
    <t>Gestione del contenuto del sito internet</t>
  </si>
  <si>
    <t xml:space="preserve">Intermediazione illecita e sfruttamento del lavoro </t>
  </si>
  <si>
    <t>Gestione dell’orario di lavoro, dei periodi di riposo, del riposo settimanale, dell’aspettativa obbligatoria e delle ferie</t>
  </si>
  <si>
    <t>Applicazione delle disposizioni previste nei contratti collettivi nazionali e territoriali relativamente alle retribuzioni applicate ai dipendenti</t>
  </si>
  <si>
    <t>Gestione aspetti attinenti alla salute e sicurezza nei luoghi di lavoro</t>
  </si>
  <si>
    <t>Gestione degli alloggi forniti ai dipendenti e dei metodi di sorveglianza dei lavoratori</t>
  </si>
  <si>
    <t>Affidamenti a società terze, con particolare riferimento a lavori e servizi ad alta intensità di manodopera non qualificata</t>
  </si>
  <si>
    <t>Selezione ed assunzione del personale aziendale</t>
  </si>
  <si>
    <t>Gestione affidamento di lavori, beni e servizi</t>
  </si>
  <si>
    <t>Gestione pagamenti</t>
  </si>
  <si>
    <t>Gestione incassi</t>
  </si>
  <si>
    <t>Rapporti con l’autorità giudiziaria</t>
  </si>
  <si>
    <t>Razzismo e xenofobia (art. 25-terdecies D.Lgs. 231/2001)</t>
  </si>
  <si>
    <t>Razzismo e xenofobia</t>
  </si>
  <si>
    <t xml:space="preserve">Donazioni, altre liberalità e sponsorizzazioni </t>
  </si>
  <si>
    <t>Affitto dei locali e di spazi aziendali a organizzazioni, associazioni, movimenti o gruppi</t>
  </si>
  <si>
    <t xml:space="preserve">Finanziamento di condotte con finalità di terrorismo </t>
  </si>
  <si>
    <t xml:space="preserve">Sottrazione di beni o denaro sottoposti a sequestro </t>
  </si>
  <si>
    <t xml:space="preserve">Atti di terrorismo nucleare </t>
  </si>
  <si>
    <t xml:space="preserve">Sequestro a scopo di coazione </t>
  </si>
  <si>
    <t xml:space="preserve">Istigazione a commettere alcuno dei delitti preveduti dai capi primo e secondo </t>
  </si>
  <si>
    <t xml:space="preserve">Cospirazione politica mediante accordo </t>
  </si>
  <si>
    <t xml:space="preserve">Cospirazione politica mediante associazione </t>
  </si>
  <si>
    <t xml:space="preserve">Banda armata: formazione e partecipazione </t>
  </si>
  <si>
    <t>Assistenza ai partecipi di cospirazione o di banda armata</t>
  </si>
  <si>
    <t xml:space="preserve">Impossessamento, dirottamento e distruzione di un aereo </t>
  </si>
  <si>
    <t xml:space="preserve">Danneggiamento delle installazioni a terra </t>
  </si>
  <si>
    <t xml:space="preserve">Sanzioni </t>
  </si>
  <si>
    <t xml:space="preserve">Pentimento operoso </t>
  </si>
  <si>
    <t>Convenzione di New York del 9 dicembre 1999, art. 2</t>
  </si>
  <si>
    <t>Reati tributari (art. 25-quinquiesdecies D.Lgs. 231/2001)</t>
  </si>
  <si>
    <t>Per i reati la cui sanzione pecuniaria è superiore o uguale a 700 quote</t>
  </si>
  <si>
    <t>Il reato in oggetto potrebbe essere commesso al momento della richiesta dello stanziamento del finanziamento concesso e dell’acquisizione del finanziamento agevolato, mediante la presentazione di richieste di finanziamento che contengano dichiarazioni o documenti falsi che attestino dati o fatti non veri od omettano informazioni dovute</t>
  </si>
  <si>
    <t>Attribuzione di denaro o altra utilità ad un consulente per lo sfruttamento della propria mediazione illecita verso un pubblico ufficiale o un incaricato di un pubblico servizio o uno degli altri soggetti di cui all'articolo 322-bis al fine di ottenere un beneficio indebito per la Società</t>
  </si>
  <si>
    <t>Attribuzione di denaro o altra utilità ad un dipendente per lo sfruttamento della propria mediazione illecita verso un pubblico ufficiale o un incaricato di un pubblico servizio o uno degli altri soggetti di cui all'articolo 322-bis al fine di ottenere un beneficio indebito per la Società</t>
  </si>
  <si>
    <t>Il reato è commesso nell'ipotesi di reiterata corresponsione di retribuzioni in modo palesemente difforme dal CCNL applicabile ai dipendenti della Società ovvero dai Contratti integrativi sottoscritti, o comunque la corresponsione di retribuzioni sproporzionate rispetto alla quantità e qualità del lavoro prestato</t>
  </si>
  <si>
    <t>Il reato è commesso nell'ipotesi di reiterata violazione della normativa relativa all'orario di lavoro, ai periodi di riposo, al riposo settimanale, all'aspettativa obbligatoria, alle ferie</t>
  </si>
  <si>
    <t>Il reato è commesso nell'ipotesi di sussistenza di violazioni delle norme in materia di sicurezza e igiene nei luoghi di lavoro</t>
  </si>
  <si>
    <t>Il reato è commesso nell'ipotesi di sottoposizione del lavoratore a condizioni di lavoro, a metodi di sorveglianza o a situazioni alloggiative degradanti</t>
  </si>
  <si>
    <t xml:space="preserve">Il reato in oggetto potrebbe essere commesso tramite la registrazione di fatture o altri documenti per operazioni inesistenti o per un diverso ammontare rispetto a quello effettivo </t>
  </si>
  <si>
    <t>Erogazione di sponsorizzazioni a organizzazioni finalizzate a perseguire gli scopi sanzionati dall'art. 604-bis c.p.</t>
  </si>
  <si>
    <t>Affitto dei locali e di spazi aziendali, quali l’auditorium, a organizzazioni, associazioni, movimenti o gruppi che perseguono gli scopi sanzionati dall'art. 604-bis c.p.</t>
  </si>
  <si>
    <t>Attività strumentale alla commissione di reati di corruzione verso la P.A. o tra privati, tramite l'assunzione di un dipendente "gradito" a soggetti della P.A. o ad un soggetto privato, per ottenere facilitazioni nel normale svolgimento di altre attività aziendali</t>
  </si>
  <si>
    <t>Attività strumentale alla commissione di reati di corruzione verso la P.A. o tra privati, tramite l'erogazione di un premio ad un dipendente "gradito" a soggetti della P.A. o ad un soggetto privato, per ottenere facilitazioni nel normale svolgimento di altre attività aziendali</t>
  </si>
  <si>
    <t>Il reato è commesso da chiunque, al fine di procurare a sé o ad altri un profitto o di arrecare ad altri un danno, abusivamente riproduce, si procura,diffonde, comunica o consegna codici,parole chiave o altri mezzi idonei all’accesso ad un sistema informatico o telematico,protetto da misure di sicurezza, o comunque fornisce indicazioni o istruzioni idonee al predetto scopo</t>
  </si>
  <si>
    <t>Il reato è commesso da chiunque distrugge, deteriora o rende, in tutto o in parte, inservibili sistemi informatici o telematici altrui, ovvero programmi, informazioni o dati altrui</t>
  </si>
  <si>
    <t>Il reato è commesso da chiunque commette un fatto diretto a distruggere, deteriorare, cancellare, alterare o sopprimere informazioni, dati o programmi informatici utilizzati dallo Stato o da altro ente pubblico o ad essi pertinenti, o comunque di pubblica utilità</t>
  </si>
  <si>
    <t>Il reato è commesso da chiunque, mediante le condotte di cui all’articolo 635-bis, ovvero attraverso l’introduzione o la trasmissione di dati, informazioni o programmi, distrugge, danneggia, rende, in tutto o in parte, inservibili sistemi informatici o telematici altrui o ne ostacola gravemente il funzionamento</t>
  </si>
  <si>
    <t>Il reato è commesso da chiunque, mediante le condotte di cui all’articolo 635-bis, distrugge, danneggia, rende, in tutto o in parte, inservibili sistemi informatici o telematici di pubblica utilità</t>
  </si>
  <si>
    <t>- Associazioni sovversive 
- Associazioni con finalità di terrorismo anche internazionale o di eversione dell'ordine democratico</t>
  </si>
  <si>
    <t>Frode ai danni del fondo europeo agricolo</t>
  </si>
  <si>
    <t>Violazione delle norme in materia di perimetro di sicurezza nazionale cibernetica</t>
  </si>
  <si>
    <t xml:space="preserve">Dichiarazione infedele </t>
  </si>
  <si>
    <t xml:space="preserve">Omessa dichiarazione </t>
  </si>
  <si>
    <t>Indebita compensazione</t>
  </si>
  <si>
    <t>Contrabbando 
(art. 25-sexiesdecies, D.Lgs. 231/2001)</t>
  </si>
  <si>
    <t>Contrabbando nel movimento delle merci attraverso i confini di terra e gli spazi doganali</t>
  </si>
  <si>
    <t>Contrabbando nel movimento delle merci nei laghi di confine</t>
  </si>
  <si>
    <t>Contrabbando nel movimento marittimo delle merci</t>
  </si>
  <si>
    <t>Contrabbando nel movimento delle merci per via aerea</t>
  </si>
  <si>
    <t>Contrabbando nelle zone doganali</t>
  </si>
  <si>
    <t>Contrabbando per indebito uso di merci importate con agevolazioni doganali</t>
  </si>
  <si>
    <t>Contrabbando nei depositi doganali</t>
  </si>
  <si>
    <t>Contrabbando nel cabotaggio e nella circolazione</t>
  </si>
  <si>
    <t>Contrabbando nell'esportazione di merci ammesse a restituzione di diritti</t>
  </si>
  <si>
    <t>Contrabbando nell'importazione od esportazione temporanea</t>
  </si>
  <si>
    <t>Contrabbando di tabacchi lavorati esteri</t>
  </si>
  <si>
    <t>Circostanze aggravanti del delitto di contrabbando di tabacchi lavorati esteri</t>
  </si>
  <si>
    <t>Associazione per delinquere finalizzata al contrabbando di tabacchi lavorati esteri</t>
  </si>
  <si>
    <t>Altri casi di contrabbando</t>
  </si>
  <si>
    <t>Circostanze aggravanti del contrabbando</t>
  </si>
  <si>
    <t>Delitti in materia di strumenti di pagamento diversi dai contanti (art. 25-octies.1, D.Lgs. 231/2001)</t>
  </si>
  <si>
    <t>Assegnazione bonus e incentivi al personale</t>
  </si>
  <si>
    <t>Misure da attuare</t>
  </si>
  <si>
    <t>Responsabili</t>
  </si>
  <si>
    <t>Tempistica</t>
  </si>
  <si>
    <t>Il reato in oggetto potrebbe essere commesso tramite l'offerta di denaro o altra utilità a favore di Pubblici Ufficiali o incaricati di pubblico servizio per favorire indebitamente la Società nell'ottenimento di contributi (ad esempio nella graduatoria della Società al momento della  valutazione dei progetti, nell’entità del contributo, nella valutazione dei documenti rendicontati e di eventuali ispezioni)</t>
  </si>
  <si>
    <t>Rapporti con pubblici ufficiali e/o incaricati di pubblico servizio in occasione di verifiche ed ispezioni</t>
  </si>
  <si>
    <t>MODELLO DI ORGANIZZAZIONE, GESTIONE E CONTROLLO EX D.LGS. 231/2001</t>
  </si>
  <si>
    <r>
      <t xml:space="preserve">REV. 0 DEL </t>
    </r>
    <r>
      <rPr>
        <b/>
        <sz val="16"/>
        <color rgb="FFFF0000"/>
        <rFont val="Calibri"/>
        <family val="2"/>
        <scheme val="minor"/>
      </rPr>
      <t>…..</t>
    </r>
  </si>
  <si>
    <t>Dichiarazione fraudolenta mediante uso di fatture o altri documenti per operazioni inesistenti</t>
  </si>
  <si>
    <t>Predisposizione e trasmissione dichiarazioni relative alle imposte sui redditi e sul valore aggiunto</t>
  </si>
  <si>
    <t>Il reato è commesso da chiunque, al fine di evadere le imposte sui redditi o sul valore aggiunto, avvalendosi di fatture o altri documenti per operazioni inesistenti, indica in una delle dichiarazioni relative a dette imposte elementi passivi fittizi</t>
  </si>
  <si>
    <t>Gestione anagrafica fornitori</t>
  </si>
  <si>
    <t>Contabilizzazione fatture passive</t>
  </si>
  <si>
    <t>Contabilizzazione fatture in regime forfettario</t>
  </si>
  <si>
    <t>Contabilizzazione fatture da ricevere</t>
  </si>
  <si>
    <t>Gestione esecuzione e collaudo acquisti di beni, servizi e lavori</t>
  </si>
  <si>
    <t>Contabilizzazione delle spese di rappresentanza</t>
  </si>
  <si>
    <t>Contabilizzazione delle sponsorizzazioni</t>
  </si>
  <si>
    <t>Calcolo imposte sui redditi e sul valore aggiunto</t>
  </si>
  <si>
    <t>Dichiarazione fraudolenta mediante altri artifici</t>
  </si>
  <si>
    <t>Compensazione crediti tributari</t>
  </si>
  <si>
    <t>Il reato è commesso da chiunque, al fine di evadere le imposte sui redditi o sul valore aggiunto, compiendo  operazioni simulate oggettivamente o soggettivamente ovvero avvalendosi di documenti falsi  o di altri mezzi fraudolenti idonei ad ostacolare l'accertamento e ad indurre in errore  l'amministrazione finanziaria, indica in una delle dichiarazioni relative a dette imposte crediti fittizi</t>
  </si>
  <si>
    <t>Operazioni straordinarie</t>
  </si>
  <si>
    <t>Contabilizzazione resi a fornitori e penali</t>
  </si>
  <si>
    <t>Il reato è commesso da chiunque, al fine di evadere le imposte sui redditi o sul valore aggiunto, compiendo  operazioni simulate oggettivamente o soggettivamente ovvero avvalendosi di documenti falsi  o di altri mezzi fraudolenti idonei ad ostacolare l'accertamento e ad indurre in errore  l'amministrazione finanziaria, indica in una delle dichiarazioni relative a dette imposte elementi  attivi per un ammontare inferiore a quello effettivo</t>
  </si>
  <si>
    <t>Emissione di fatture o altri documenti per operazioni inesistenti</t>
  </si>
  <si>
    <t>Il reato è commesso da chiunque, al fine di consentire a terzi l'evasione delle imposte sui redditi o sul valore aggiunto, emette o rilascia fatture o altri documenti per operazioni inesistenti</t>
  </si>
  <si>
    <t>Occultamento o distruzione di documenti contabili</t>
  </si>
  <si>
    <t>Gestione degli archivi cartacei ed elettronici e conservazione documenti contabili</t>
  </si>
  <si>
    <t>Il reato è commesso da chiunque, al fine di evadere le imposte sui redditi o sul valore aggiunto, ovvero di consentire l'evasione a terzi, occulta o distrugge in tutto o in parte le scritture contabili o i documenti di cui è obbligatoria la conservazione, in modo da non consentire la ricostruzione dei redditi o del volume di affari</t>
  </si>
  <si>
    <t>Gestione delle verifiche ed ispezioni da parte delle Autorità finanziarie</t>
  </si>
  <si>
    <t>Sottrazione fraudolenta al pagamento di imposte</t>
  </si>
  <si>
    <t>Versamento imposte sui redditi e sul valore aggiunto</t>
  </si>
  <si>
    <t>Il reato è commesso da chiunque, al fine di sottrarsi al pagamento di imposte sui redditi o sul valore aggiunto ovvero di interessi o sanzioni amministrative relativi a dette imposte di ammontare complessivo superiore ad euro cinquantamila, aliena simulatamente o compie altri atti fraudolenti sui propri o su altrui beni idonei a rendere in tutto o in parte inefficace la procedura di riscossione coattiva</t>
  </si>
  <si>
    <t>Alienazione di asset</t>
  </si>
  <si>
    <t>Il reato risulta rilevante se commesso nell'ambito di sistemi fraudolenti transfrontalieri e al fine di evadere l'imposta sul valore aggiunto per un importo complessivo non inferiore a dieci milioni di euro e viene realizzato da chiunque, al fine di evadere l'imposta sul valore aggiunto, indica nella relativa dichiarazione annuale elementi passivi inesistenti</t>
  </si>
  <si>
    <t>Il reato risulta rilevante se commesso nell'ambito di sistemi fraudolenti transfrontalieri e al fine di evadere l'imposta sul valore aggiunto per un importo complessivo non inferiore a dieci milioni di euro e viene realizzato da chiunque, al fine di evadere l'imposta sul valore aggiunto, non presenta, essendovi obbligato, la relativa dichiarazione</t>
  </si>
  <si>
    <t>Il reato risulta rilevante se commesso nell'ambito di sistemi fraudolenti transfrontalieri e al fine di evadere l'imposta sul valore aggiunto per un importo complessivo non inferiore a dieci milioni di euro e viene realizzato da chiunque non versa le somme dovute utilizzando in compensazione crediti non spettanti</t>
  </si>
  <si>
    <t xml:space="preserve">Richiesta, utilizzo e rendicontazione di contributi pubblici </t>
  </si>
  <si>
    <t>Si rinvia alle attività sensibili in materia di reati tributari</t>
  </si>
  <si>
    <t>Emissione e contabilizzazione delle fatture attive</t>
  </si>
  <si>
    <t xml:space="preserve">Emissione e contabilizzazione delle fatture attive </t>
  </si>
  <si>
    <t>Processo sensibile</t>
  </si>
  <si>
    <t>Descrizione attività sensibile</t>
  </si>
  <si>
    <t>Organigramma e mansionario aziendale</t>
  </si>
  <si>
    <t>6.2. Matrice risk assessment 231_Altri reati</t>
  </si>
  <si>
    <t>Amministratore Unico</t>
  </si>
  <si>
    <t xml:space="preserve">Responsabile Ufficio Amministrazione </t>
  </si>
  <si>
    <t xml:space="preserve">Tutte </t>
  </si>
  <si>
    <t>????</t>
  </si>
  <si>
    <t>Normativa di Legge</t>
  </si>
  <si>
    <t xml:space="preserve">La Società non opera con la P.A. ma solo con clienti e fornitori privati. Pertanto, è da escludere l'area c.d. pubblica. Per quanto concerne l'area privatistica la società adotta una serie di procedure volte ad escludere il crearsi di circostanze inusuali.  </t>
  </si>
  <si>
    <t xml:space="preserve"> Procedura PO “Valutazione dei Fornitori” e Procedura PO "Principali" e Procedura </t>
  </si>
  <si>
    <t>Documentazione acquisita per mezzo delle procedure, offerte e contratti.</t>
  </si>
  <si>
    <t>Si consiglia l'aggiornamento delle procedure poiché datate</t>
  </si>
  <si>
    <t>mansionario aziendale</t>
  </si>
  <si>
    <t>Responsabile contabilità e finanza</t>
  </si>
  <si>
    <t>i contenziosi sono gestiti da legali esterni alla società i quali eseguono la prestazione in virtù di specifiche procure</t>
  </si>
  <si>
    <t xml:space="preserve">Procure, documentazione inerente il contenzioso </t>
  </si>
  <si>
    <t>Delitti contro il patrimonio culturale</t>
  </si>
  <si>
    <t>Ricettazione di beni culturali (art. 518-quater c.p.)</t>
  </si>
  <si>
    <t>Falsificazione in scrittura privata relativa a beni culturali (art. 518-octies c.p.)</t>
  </si>
  <si>
    <t>Furto di beni culturali (art. 518-bis c.p.)</t>
  </si>
  <si>
    <t>Appropriazione indebita di beni culturali (art. 518-ter c.p.)</t>
  </si>
  <si>
    <t>Violazioni in materia di alienazione di beni culturali (art. 518-novies c.p.)</t>
  </si>
  <si>
    <t>Importazione illecita di beni culturali (art. 518-decies c.p.)</t>
  </si>
  <si>
    <t>Uscita o esportazione illecite di beni culturali (art. 518-undecies c.p.)</t>
  </si>
  <si>
    <t>Distruzione, dispersione, deterioramento, deturpamento, imbrattamento e uso illecito di beni culturali o paesaggistici (art. 518-duodecies c.p.)</t>
  </si>
  <si>
    <t>Contraffazione di opere d’arte (art. 518-quaterdecies c.p.)</t>
  </si>
  <si>
    <t>Riciclaggio di beni culturali e devastazione e saccheggio di beni culturali e paesaggistici</t>
  </si>
  <si>
    <t>Riciclaggio di beni culturali (art. 518-sexies c.p.)</t>
  </si>
  <si>
    <t>Devastazione e saccheggio di beni culturali e paesaggistici (art. 518-terdecie c.p.)</t>
  </si>
  <si>
    <t>Il reato è commesso da chiunque, commetta fatti di devastazione o di saccheggio aventi ad oggetto beni culturali o paesaggistici ovvero istituti e luoghi della cultura.</t>
  </si>
  <si>
    <t>Normativa di riferimento, principi contabili, registrazioni in contabilità.</t>
  </si>
  <si>
    <t>Normativa e principi contabili. Policy di gruppo per svolgimento Impairment test
Perizie di valutazioni degli immobili, registrazioni in contabilità</t>
  </si>
  <si>
    <t xml:space="preserve">Comunicazione di informazioni economico-finanziarie e di altra natura per consentire di controllare l'andamento della gestione. La comunicazione può avvenire anche su richiesta di informazioni da parte del socio o di altri organi sociali </t>
  </si>
  <si>
    <t>Normativa di Legge, Documentazione archiviata.</t>
  </si>
  <si>
    <t>Frode in competizioni sportive (art. 25-quaterdecies D.Lgs. 231/2001)</t>
  </si>
  <si>
    <t>Frode in competizioni sportive, esercizio abusivo di gioco o di scommessa e giochi d'azzardo esercitati a mezzo di apparecchi vietati</t>
  </si>
  <si>
    <t>Rilevazione in contabilità di fatture passive emesse per operazioni inesistenti o per un ammontare più elevato rispetto alla transazione effettiva.</t>
  </si>
  <si>
    <t xml:space="preserve">Indebita percezione di erogazioni pubbliche </t>
  </si>
  <si>
    <t>Detenzione, diffusione e installazione abusiva di apparecchiature, codici e altri mezzi atti all'accesso a sistemi informatici o telematici</t>
  </si>
  <si>
    <t>Detenzione, diffusione e installazione abusiva di apparecchiature, dispositivi o programmi informatici diretti a danneggiare o interrompere un sistema informatico o telematico</t>
  </si>
  <si>
    <t>Gap riscontrato</t>
  </si>
  <si>
    <t>Acquisti di beni, servizi e lavori con affidamenti diretti</t>
  </si>
  <si>
    <t>Acquisti di beni, servizi e lavori con procedure negoziate (diverse affidamenti diretti)</t>
  </si>
  <si>
    <t>Acquisti di beni, servizi e lavori con procedure aperte</t>
  </si>
  <si>
    <t xml:space="preserve">Illecita individuazione di un fornitore indicato da P.U. o I.P.S. per creare utilità nell'ambito schema corruttivo (es. frazionamento appalti, mancata applicazione rotazione, ricorso procedura d'urgenza) </t>
  </si>
  <si>
    <t xml:space="preserve">Illecita individuazione di un fornitore indicato da P.U. o I.P.S. per creare utilità nell'ambito schema corruttivo (es. frazionamento appalti, mancata applicazione rotazione negli inviti, pre-selezione delle imprese da invitare, richiesta di offerte "su misure") </t>
  </si>
  <si>
    <t xml:space="preserve">Illecita individuazione di un fornitore indicato da P.U. o I.P.S. per creare utilità nell'ambito schema corruttivo (es. bandi e capitolati su misura, valutazioni offerte non coerenti rispetto requisiti bando) </t>
  </si>
  <si>
    <t>Fattibilità tecnica (anche considerando la frequenza in passato)</t>
  </si>
  <si>
    <t xml:space="preserve">Estremamente improbabile </t>
  </si>
  <si>
    <t>Verifica corretta esecuzioni appalti</t>
  </si>
  <si>
    <t>Procedure (procedure e regolamenti interni)</t>
  </si>
  <si>
    <t xml:space="preserve">Tracciabilità del processo (es. documentazione interna ed esterna comprovante operazione, rilevazione nei sistemi informatici aziendali per riscontrabilità ex post) </t>
  </si>
  <si>
    <t>Altro (altre forme di controllo)</t>
  </si>
  <si>
    <t>Certificazione di una fornitura non eseguita o eseguità in difformità al contratto per pagare indebitamente una fattura (beni di provenienza illecita)</t>
  </si>
  <si>
    <t xml:space="preserve">Certificazione di una fornitura non eseguita o eseguità in difformità al contratto per pagare indebitamente una fattura </t>
  </si>
  <si>
    <t>- Concussione;
- Corruzione per l'esercizio della funzione;
- Corruzione per un atto contraio ai doveri d'ufficio;
- Circostanze aggarvanti;
- Induzione indebita a dare o promettere utilità;
- Corruzione di persona incaricata di pubblico servizio;
- Pene per il Corruttore;
- Istigazione alla corruzione</t>
  </si>
  <si>
    <t>- Associazione per delinquere;
- Associazione di tipo mafioso anche straniere;
- Scambio elettorale politico-mafioso;
- Sequestro di persona a scopo di rapina o di estorsione;
- Associazione finalizzata al traffico illecito di stupefacenti o psicotrope</t>
  </si>
  <si>
    <t xml:space="preserve"> - Falsificazione di monete, spendita e introduzione nello Stato, previo concerto, di monete falsificate;
- Alterazione di monete;
- Spendita e introduzione nello Stato, senza concerto, di monete falsificate;
- Spendita di monete falsificate ricevute in buona fede;
- Falsificazione di valori di bollo, introduzione nello Stato, acquisto, detenzione o messa in circolazione di valori di bollo falsificati;
- Contraffazione di carta filigranata in uso per la fabbricazione di carte di pubblico credito o di valori di bollo;
- Fabbricazione o detenzione di filigrane o di strumenti destinati alla falsificazione di monete, di valori di bollo o di carta filigranata;
- Uso di valori di bollo contraffatti o alterati.</t>
  </si>
  <si>
    <t xml:space="preserve"> - Corruzione tra privati;
- Istigazione alla corruzione tra privati
</t>
  </si>
  <si>
    <t xml:space="preserve"> - Corruzione tra privati;
- Istigazione alla corruzione tra privati</t>
  </si>
  <si>
    <t xml:space="preserve"> - Corruzione tra privati;
- Istigazione alla corruzione tra privati </t>
  </si>
  <si>
    <t xml:space="preserve">- Corruzione tra privati; 
- Istigazione alla corruzione tra privati </t>
  </si>
  <si>
    <t>Verifica circa la corretta esecuzione delle prestazioni da parte del Fornitore a seguito di inoltro da parte dello stesso della fattura di cui effettuare il pagamento.</t>
  </si>
  <si>
    <t xml:space="preserve">Si consiglia di inserire nella proceudra che in nel caso in cui il fornitore  non abbia il DURC in regola, non dovrà essere effettuato alcun pagamento.  </t>
  </si>
  <si>
    <t>Mauro Grasso e De Giovanni Gaia</t>
  </si>
  <si>
    <t xml:space="preserve">Rattaro Alberto e De Giovanni Gaia </t>
  </si>
  <si>
    <t>09.06.2022</t>
  </si>
  <si>
    <t>31.05.2022</t>
  </si>
  <si>
    <t>- Contratto di Servizio con Comune di Genova;</t>
  </si>
  <si>
    <t xml:space="preserve">Malversazione di erogazioni pubbliche
</t>
  </si>
  <si>
    <t>"Regolamento Aziendale per l'acquisizione di forniture, servizi e lavori" del 10/02/2020</t>
  </si>
  <si>
    <t>- normativa vigente (es. Codice degli Appalti);
- Procure e deleghe;
- Capitolati tecnici;
- nomina RUP;
- Richieste di Acquisto;
- Ordine di Acquisto</t>
  </si>
  <si>
    <t>- normativa vigente (es. Codice degli Appalti);
- Procure e deleghe;
- nomina RUP;
- Richieste di Acquisto;
- Ordine di Acquisto</t>
  </si>
  <si>
    <t>RUP
Commissione selezione
Responsabile Ufficio approvvigionamenti</t>
  </si>
  <si>
    <t>- bando di selezione;
- graduatoria;
- C.v.
- verbale di espletamento delle selezioni</t>
  </si>
  <si>
    <t xml:space="preserve">Dall'intervista è emerso che questo cntrollo non viene effettuato </t>
  </si>
  <si>
    <t>Si consiglia di formalizzare in una procedura questa ulteriore verifica</t>
  </si>
  <si>
    <t>- normativa vigente (es. Codice degli Appalti);
- Procure e deleghe;
- Capitolati tecnici;
- nomina RUP;
- contratto;
- modifiche</t>
  </si>
  <si>
    <t>N. attività</t>
  </si>
  <si>
    <t>Interviste realizzate</t>
  </si>
  <si>
    <t>Data</t>
  </si>
  <si>
    <t>Nominativo</t>
  </si>
  <si>
    <t>Posizione nell'organigramma</t>
  </si>
  <si>
    <t>- CEO;
- Direttore Generale;
- RSPP;
- Capo Cantiere;
- Altri soggetti (es. Direttore Amministrativo) in base oggetto ispezione</t>
  </si>
  <si>
    <t>Incidenza economica nulla o estremamente modesta (meno 1% del fatturato)</t>
  </si>
  <si>
    <t>Incidenza economica bassa (tra 1 e 5% del fatturato)</t>
  </si>
  <si>
    <t>Incidenza economica media (dal 5% al 10%)</t>
  </si>
  <si>
    <t>Incidenza economica alta (tra il 10% ed il 30%)</t>
  </si>
  <si>
    <t>Incidenza economica molto elevata (oltre il 30%)</t>
  </si>
  <si>
    <t>Sistema organizzativo (procure, delega, funzionigramma o mansionario, job descriptions, ecc.)</t>
  </si>
  <si>
    <t>- Bandi di gara;
- Documentazione prodotta da Aster (Piano tecnico);
- Perizie tecniche (ove richieste).</t>
  </si>
  <si>
    <t>A seguito della ricezione di contributi e finanziamenti pubblici, ASTER realizza le attività e rendiconta le spese sostenute documentandole.</t>
  </si>
  <si>
    <t>- CEO;
- Direttore Generale;
- Amministrazione, Finanza e Controllo (AFC);
- Aree operative (interessante dall'intervento).</t>
  </si>
  <si>
    <t xml:space="preserve">- Fatture comprovanti le spese;
- Prospetti di rendicontazione.
</t>
  </si>
  <si>
    <t>Essendovi le ipotesi in cui il Comune richiede ai tecnici Aster, dati tecnici, per partecipare al bando, si potrebbero fraudolentemente alterare i dati riportati (in accordo o meno con il Comune), al fine di conseguire un indebito vantaggio, da intendersi come il finanziamento o contributo acquisito</t>
  </si>
  <si>
    <t>- Truffa;
- Truffa aggravata per il conseguimento di erogazione pubbliche</t>
  </si>
  <si>
    <t>- CEO;
- Direttore Generale.</t>
  </si>
  <si>
    <t>- Concussione;
- Corruzione per l'esercizio della funzione;
- Corruzione per un atto contraio ai doveri d'ufficio;
- Circostanze aggarvanti;
- Induzione indebita a dare o promettere utilità;
- Pene per il Corruttore;
- Istigazione alla corruzione;
- Traffico di influenze illecite;
- Truffa.</t>
  </si>
  <si>
    <t>Partecipazione alle verifiche ed ispezioni svolte da parte di PU o IPS (es. GDF, Ispettorato del Lavoro, ARPAL etc.). In questi casi viene data comunicazione immediata al Direttore Generale e al CEO, in modo che uno dei due organi sia presente all'ispezione e/o verifica. Nel caso di ispezioni e/o verifiche sui cantieri viene informato anche il RSPP ed il Capo Cantiere.</t>
  </si>
  <si>
    <t>Il reato di truffa in oggetto potrebbe essere commesso tramite la rappresentazione non trasparente dei fatti o emissione di documenti non veritieri nei confronti dei rappresentanti della Pubblica Amministrazione che svolgono l’ispezione. Le altre fattispecie di reato indicate potrebbero essere commesse tramite l'offerta di denaro o altra utilità a favore di Pubblici Ufficiali o incaricati di pubblico servizio per indirizzare indebitamente gli esiti delle verifiche ispettive.</t>
  </si>
  <si>
    <t xml:space="preserve">- Verbali redatti da PU o IPS;
- Documentazione richiesta ed inviate.
</t>
  </si>
  <si>
    <t>- CEO;
- Direttore Generale;
- Direzione operative;
- Personale dei servizi operativi;
- Altri soggetti (es. Direttore Amministrativo) in base oggetto ispezione</t>
  </si>
  <si>
    <t>- CEO;
- Direttore Generale;
- RUP;
- Responsabile Ufficio Approvvigionamenti e Gare</t>
  </si>
  <si>
    <t>- CEO;
- Direttore Generale;
- RUP;
- Commissone selezione;
- Responsabile Ufficio Approvvigionamenti e Gare</t>
  </si>
  <si>
    <t>Modifica contrattuale</t>
  </si>
  <si>
    <t xml:space="preserve">Francesca Aleo e De Giovanni Gaia </t>
  </si>
  <si>
    <t>- Resp. Affari Legali e Societari, Approvvigionamenti e Gare; 
- Resp. Legale, Affari Societari, Trasparenza, Anticorruzione</t>
  </si>
  <si>
    <t>- Direttore Generale;
- Resp. Legale, Affari Societari, Trasparenza, Anticorruzione</t>
  </si>
  <si>
    <t>- Resp. Gestione sedi aziendali impianto di Borzoli;
- Resp. Legale, Affari Societari, Trasparenza, Anticorruzione</t>
  </si>
  <si>
    <t>- Concussione;
- Corruzione per l'esercizio della funzione;
- Corruzione per un atto contraio ai doveri d'ufficio;
- Circostanze aggarvanti;
- Induzione indebita a dare o promettere utilità;
- Corruzione di persona incaricata di pubblico servizio;
- Pene per il Corruttore;
- Istigazione alla corruzione;
- Truffa.</t>
  </si>
  <si>
    <r>
      <t>Per quanto concerne l'acquisto di beni, servizi e lavori mediante affidamenti diretti, la selezione dei fornitori avviene mediante la consultazione dell'anagrafica fornitori "Albo Fornitori Qualificati". Viene nominato il RUP, la cui qualifica può essere assunta dal Direttore Generale, dai  Responsabili linee produttive (resp. linea strada, supporto operative, etc), dal Resp. Risorse Umane, dal Resp. Marketing e Comunicazione, Resp. Acquisti, legale e Assicurazioni, che affida il bene, il servizio e il lavoro con determina, dopo aver espletato un'indagine di mercato in conformità con codice appalti e regolamento interno. 
Nella determina semplificata per affidamenti diretti è presente la nomina del RUP, al quale non è richiesta la firma per accettazione. Questo perchè, generalmente  il RUP viene individuato nella figura di colui che provvede a sottoscrivere la richiesta di acquisto. 
Generalmente la richiesta di acquisto (RdA) è firmata dai responsabili area/settore che esprime il fabbisogno (dal Capo Area sino al Direttore Generale). Le RdA sono controllate dal Resp. Acquisti che provvede a verifcare il corretto svolgimento della procedura.  
Se dalla veririca emerge un esito positivo, il Resp. Acquisto emette l'Ordine di Acquisto, sottoscritto direttamente dallo stesso in caso di affidamento per un valore inferiore ai 10.000 €, in caso l'ammontare sia superiore si rende necessaria la firma da parte del CEO. 
Qualora non si applichi il principio di rotazione, la società nel proprio Regolamento richiama i principi generali fissarti dalla normativa vigente in tema di appalti pubblici. Il</t>
    </r>
    <r>
      <rPr>
        <sz val="10"/>
        <rFont val="Calibri (Corpo)"/>
      </rPr>
      <t xml:space="preserve"> Resp. Acquisti  verifica le motivazioni in caso di mancato rispetto del principio di rotazione.</t>
    </r>
    <r>
      <rPr>
        <u/>
        <sz val="10"/>
        <rFont val="Calibri (Corpo)"/>
      </rPr>
      <t xml:space="preserve">
</t>
    </r>
    <r>
      <rPr>
        <sz val="10"/>
        <rFont val="Calibri (Corpo)"/>
      </rPr>
      <t>Per quanto riguarda la richiesta dei preventivi sono previste le sguenti soglie: 
a)  € 0- 5.000 un 1 preventivo; 
b) € 5.000 - 10.000  2 preventivi; 
c) € 10.000 - 40.000 3 preventivi; 
d) oltre € 40.000 procedura ordinaria. 
In caso di deviazione da questa procedura è sempre necessaria l'autorizzazione del CEO.</t>
    </r>
  </si>
  <si>
    <t>Verifiche preventive sulla regolarità della procedura da parte dell'ufficio Acquisti</t>
  </si>
  <si>
    <t>Nomina del RUP</t>
  </si>
  <si>
    <t>Procura speciale del DG
Nomina del RUP</t>
  </si>
  <si>
    <t xml:space="preserve">La procedura negoziata è prevista per importi superiori ai 40.000 € ed è gestita interamente con modalità telematica. 
Scelti gli operatori da invitare , dal RUP o suo tecnico delegato, viene inviata la documentazione (es. capitolati tecnici etc.) al Resp. Acquisti per l'avvio della procedura. Tuttavia, qualora la "materia" sia meno tecnica può essere inviato un documento c.d. "Norme Generali", che si configura come una sorta di documentazione semplificata (solitamente usata per esempio nella procedura per acquisto automezzi, ove non può essere inserita la marca o il modello ma esclusivamente le caratteristiche tecniche). 
Relativamente alla composizione della Commissione di Aggiudicazione, in caso di criterio del minor prezzo è composta da RUP, Resp. Acquisti e collaboratore del Resp. Acquisti; in caso di offerta più vantaggiosa i membri della Commissione sono definiti dal RUP, facendo riferimento anche alle Linee Guide dell'ANAC. 
Generalmente nelle Commissioni non è presente il Dirigente Generale (che ha poteri di spesa per un massimo di € 200.000). Qualora il Direttore Generale sia RUP, nelle procedura disciplinate dal criterio dell'offerta più vantagiosa, la Commissione è composta da i capi settore. Difatti, le aree operative sono divisi in 4 macro Settori, ove per ciasciuna vi è un capo settore e circa 2-3 capi aree.
Nelle procedure ordinarie il Direttore Generale presenzia ai lavori della Commissione. 
Sempre come RUP, il Direttore Generale, nella fase di esecuzione dei contratti, si interfaccia con il Direttore Lavori, la cui carica è quasi sempre ricoperta dal capo area. </t>
  </si>
  <si>
    <t>DEC nominato</t>
  </si>
  <si>
    <t>"Regolamento Aziendale per l'acquisizione di forniture, servizi e lavori" del 10/02/2021</t>
  </si>
  <si>
    <t xml:space="preserve">- DTT;
- Fatture;
- contabilità intermedie.
Tracciabilità nel sistema ERP
</t>
  </si>
  <si>
    <t>Circa le modifiche contrattuali (es. proroghe, varianti, quinto d'obbligo), la Società segue la normativa vigente.
Le modifiche più ricorrenti sono quelle afferenti il quinto d'obbligo. In questi casi, il Resp. Affidamenti verifica che il riconoscimento del quinto non determini uno sforamento del valore dell'appalto. Le altre modifiche sono meno frequenti.
In ogni caso per ogni modifica contrattuale, il Resp. Affidamenti monitora affinché questo avvenga in conformità con Codice e le linee guida ANAC.</t>
  </si>
  <si>
    <t>Modifiche contrattuali (es. proroghe tecniche, varianti) per avvantaggiare un fornitore nell'ambito di uno schema corruttivo</t>
  </si>
  <si>
    <t>Tutte le tipologie di reati rientranti in questa categoria (come processo strumentale)</t>
  </si>
  <si>
    <t>Selezione ed assunzione del personale</t>
  </si>
  <si>
    <t>Inquadramento contrattuale, asssegnazione bonus e incentivi al personale</t>
  </si>
  <si>
    <t>Gestione delle paghe (determinazione retribuzione e pagamento)</t>
  </si>
  <si>
    <t>Attività strumentale alla commissione di reati di corruzione tramite il pagamento di soggetti legati a P.A. o a privati, per ottenere facilitazioni nello svolgimento di altre attività</t>
  </si>
  <si>
    <t xml:space="preserve">Corruzione in atti giudiziari </t>
  </si>
  <si>
    <t>Contenziosi civili, penali e amministrativi</t>
  </si>
  <si>
    <t>Il reato in oggetto potrebbe essere commesso tramite il compimento di atti corruttivi commessi per favorire la Società in un processo civile, penale o amministrativo</t>
  </si>
  <si>
    <t>RUP
Commissione selezione
Responsabile Ufficio approvvigionamenti
Resp. produzione bitumeraggio</t>
  </si>
  <si>
    <t>Emissione e contabilizzazione delle fatture attive per attività bitumazione</t>
  </si>
  <si>
    <t xml:space="preserve">- CEO;
- Direttore;
- Responsabile Risorse Umane;
- Commissione interna </t>
  </si>
  <si>
    <t xml:space="preserve">Nomina Commissione;
</t>
  </si>
  <si>
    <t xml:space="preserve">Operazioni societarie che possano incidere sull’integrità del capitale sociale, con particolare riferimento alle riduzioni di capitale, agli aumenti di capitale, alle fusioni, scissioni, conferimenti. 
Negli ultimi 5 anni non si sono verificate tali situazioni. </t>
  </si>
  <si>
    <t>Ad oggi N/A</t>
  </si>
  <si>
    <t>N/A</t>
  </si>
  <si>
    <t>Generalmente mediante bonifico bancario, ma in caso di vendita di servizi a terzi mediante PagoPa.</t>
  </si>
  <si>
    <t>Calcolo imposte sui redditi e sul valore aggiunto. IRES e IRAP calcolo effettuato dal consulente fiscale e verificato dall'ufficio AFC mentre per l'IVA mensile determinata internamente e i dati sono comunicati al consulente fiscale per gli invii trimestrali ed annuali.</t>
  </si>
  <si>
    <t xml:space="preserve">Negli ultimi anni la Società non ha effettuato compensazioni. 
</t>
  </si>
  <si>
    <t>-Ufficio AFC;
- Consulente esterno</t>
  </si>
  <si>
    <t>-CDA;
- Uffico AFC</t>
  </si>
  <si>
    <t>-Ufficio AFC;
- Magazzino e Ufficio Tecnico;
- Consulente del Lavoro
- Consulente fiscale esterno</t>
  </si>
  <si>
    <t>28.06.2022</t>
  </si>
  <si>
    <t xml:space="preserve">Marchiani Ginevra e De Giovanni Gaia </t>
  </si>
  <si>
    <t>29.06.2022</t>
  </si>
  <si>
    <t xml:space="preserve">Garaventa Sara e De Giovanni Gaia </t>
  </si>
  <si>
    <t>- Resp. Amministrazione Finanza e Controllo;
- Resp. Legale, Affari Societari, Trasparenza, Anticorruzione</t>
  </si>
  <si>
    <t>- Resp. Risorse Umane, Segreteria, Relazioni Industriali;
- Resp. Legale, Affari Societari, Trasparenza, Anticorruzione</t>
  </si>
  <si>
    <t xml:space="preserve">Redazione del bilancio di esercizio (stato patrimoniale, conto economico e nota integrativa) e della relazione sulla gestione. 
Il progetto di bilancio è preparato dall'Ufficio AFC </t>
  </si>
  <si>
    <t>Normativa e principi contabili
Progetto di Bilancio
Bilancio di esercizio</t>
  </si>
  <si>
    <t>Ufficio AFC</t>
  </si>
  <si>
    <t>- Responsabile Risorse Umane</t>
  </si>
  <si>
    <t>- Ufficio AFC;
- Responsabile del settore interessato</t>
  </si>
  <si>
    <t>- Ufficio AFC</t>
  </si>
  <si>
    <t xml:space="preserve">In caso, a seguito di ispezioni, perquisizioni e/o sequestri, venga instaurato un procedimento penale e un soggetto appartenente alla Società venga interrogato dall'Autorità Giudiziaria. </t>
  </si>
  <si>
    <t>RUP;
DEC;
Ufficio Acquisti</t>
  </si>
  <si>
    <t>Contabilizzate a fine anno sulla base dei documenti SAL redatti dai tecnici. Tale documentazione è oggetto di verifica da parte della Società di Revisione in sede di bilancio.</t>
  </si>
  <si>
    <t>- Dichiarazione fraudolenta mediante uso di fatture o altri documenti per operazioni inesistenti;
- Dichiarazione fraudolenta mediante altri artifici</t>
  </si>
  <si>
    <t>Il reato è commesso da chiunque, al fine di evadere le imposte sui redditi o sul valore aggiunto, avvalendosi di fatture o altri documenti per operazioni inesistenti, indica in una delle dichiarazioni relative a dette imposte elementi passivi fittizi o da chiunque, al fine di evadere le imposte sui redditi o sul valore aggiunto, compiendo  operazioni simulate oggettivamente o soggettivamente ovvero avvalendosi di documenti falsi  o di altri mezzi fraudolenti idonei ad ostacolare l'accertamento e ad indurre in errore  l'amministrazione finanziaria, indica in una delle dichiarazioni relative a dette imposte elementi  attivi per un ammontare inferiore a quello effettivo od elementi passivi fittizi o crediti e ritenute fittizi</t>
  </si>
  <si>
    <t>Negli ultimi 5 anni non si sono verificate operazioni straordinarie, e se del caso, l'operazione è gestita dagli organi preposti</t>
  </si>
  <si>
    <t xml:space="preserve">Contenziosi con clienti/fornitori sono gestiti dall'Ufficio Legale che si occupa della messa in mora ed anche dell'eventuale fase giudiziale. 
In ordine alla decisione dello stralcio del credito, la decisione finale viene presa dal CEO sulla base degli elementi forniti dall'Ufficio Legale e Ufficio AFC. </t>
  </si>
  <si>
    <t xml:space="preserve">Gestione del contenzioso stragiudiziale </t>
  </si>
  <si>
    <t>-CEO;
- Ufficio Legale
- Ufficio AFC</t>
  </si>
  <si>
    <t>- CEO;
- Ufficio Legale;
- Ufficio AFC</t>
  </si>
  <si>
    <t xml:space="preserve">- Dichiarazione fraudolenta mediante altri artifici;
- Emissione di fatture o altri documenti per operazioni inesistenti </t>
  </si>
  <si>
    <t>Il reato è commesso da chiunque, al fine di evadere le imposte sui redditi o sul valore aggiunto, compiendo  operazioni simulate oggettivamente o soggettivamente ovvero avvalendosi di documenti falsi  o di altri mezzi fraudolenti idonei ad ostacolare l'accertamento e ad indurre in errore  l'amministrazione finanziaria, indica in una delle dichiarazioni relative a dette imposte elementi  attivi per un ammontare inferiore a quello effettivo od elementi passivi fittizi o 
tramite l'alterazione di documenti ovvero attraverso la corruzione della controparte allo scopo di ottenere un giudizio più favorevole per la Società</t>
  </si>
  <si>
    <t>- Dichiarazione fraudolenta mediante altri artifici;
- Emissione di fatture o altri documenti per operazioni inesistenti;
- Sottrazione fraudolenta al pagamento delle imposte</t>
  </si>
  <si>
    <t>Il reato è commesso da chiunque, al fine di evadere le imposte sui redditi o sul valore aggiunto, compiendo  operazioni simulate oggettivamente o soggettivamente ovvero avvalendosi di documenti falsi  o di altri mezzi fraudolenti idonei ad ostacolare l'accertamento e ad indurre in errore  l'amministrazione finanziaria, indica in una delle dichiarazioni relative a dette imposte elementi  attivi per un ammontare inferiore a quello effettivo od elementi passivi fittizi o 
da chiunque, al fine di consentire a terzi l'evasione delle imposte sui redditi o sul valore aggiunto, emette o rilascia fatture o altri documenti per operazioni inesistenti o 
da chiunque, al fine di sottrarsi al pagamento di imposte sui redditi o sul valore aggiunto ovvero di interessi o sanzioni amministrative relativi a dette imposte di ammontare complessivo superiore ad euro cinquantamila, aliena simulatamente o compie altri atti fraudolenti sui propri o su altrui beni idonei a rendere in tutto o in parte inefficace la procedura di riscossione coattiva</t>
  </si>
  <si>
    <t>- CEO;
- Ufficio AFC</t>
  </si>
  <si>
    <t>Ufficio AFC;
- consulente fiscale esterno</t>
  </si>
  <si>
    <t xml:space="preserve">- Ufficio AFC;
- Ufficio Acquisti </t>
  </si>
  <si>
    <t xml:space="preserve"> - CDA</t>
  </si>
  <si>
    <t>- Assemblea;
- CDA</t>
  </si>
  <si>
    <t xml:space="preserve">- Illecite operazioni sulle azioni o quote sociali o della società controllante;
- Operazioni in pregiudizio dei creditori;
- Formazione fittizia del capitale </t>
  </si>
  <si>
    <t>Il reato in oggetto potrebbe essere commesso da Amministratori che, fuori dei casi consentiti dalla legge, acquistano o sottoscrivono quote sociali, cagionando una lesione all'integrità del capitale sociale o delle riserve non distribuibili per legge o 
da Amministratori che, in violazione delle disposizioni di legge a tutela dei creditori, effettuano riduzioni del capitale sociale o fusioni con altra società o scissioni, cagionando danno ai creditori o 
da Amministratori che, anche in parte, formano od aumentano fittiziamente il capitale sociale mediante attribuzioni di quote in misura complessivamente superiore all'ammontare del capitale sociale, sottoscrizione reciproca di quote, sopravvalutazione rilevante dei conferimenti di beni in natura o di crediti ovvero del patrimonio della società nel caso di trasformazione</t>
  </si>
  <si>
    <t>- CDA</t>
  </si>
  <si>
    <t>- Ufficio AFC;
- Ufficio Commerciale e Marketing</t>
  </si>
  <si>
    <t xml:space="preserve">Normativa e principi contabili;
Documentazione affine
Bilancio di esercizio
</t>
  </si>
  <si>
    <t>DDT, SAL, RDA, ODA, contratti e altra documentazione affine</t>
  </si>
  <si>
    <t>Contratti e documentazione affine</t>
  </si>
  <si>
    <t>Fatture, scontrini, bonifico, F24, estratto contro conto concorrente</t>
  </si>
  <si>
    <t>F24, estrati pagamento PagoPA</t>
  </si>
  <si>
    <t xml:space="preserve">Documentazione inerente </t>
  </si>
  <si>
    <t>Pratiche di mutilazione degli organi genitali femminili (art. 25-quater1 D.Lgs. 231/2001)</t>
  </si>
  <si>
    <t>07.07.2022</t>
  </si>
  <si>
    <t xml:space="preserve">Giacomina Andreola e De Giovanni Gaia </t>
  </si>
  <si>
    <t>- RSPP;
- Resp. Legale, Affari Societari, Trasparenza, Anticorruzione</t>
  </si>
  <si>
    <t>11.07.2022</t>
  </si>
  <si>
    <t xml:space="preserve">La Magna Maria Paola e De Giovanni Gaia </t>
  </si>
  <si>
    <t>- Resp. Marketing;
-  Resp. Legale, Affari Societari, Trasparenza, Anticorruzione</t>
  </si>
  <si>
    <t xml:space="preserve"> -Piano editoriale settimanale;
- Procedura di gara per affidamento servizio foto/Video;
- Contratto
</t>
  </si>
  <si>
    <t>Richieste e rinnovi di autorizzazioni e licenze alla P.A.</t>
  </si>
  <si>
    <t>Il reato in oggetto potrebbe essere commesso tramite la rappresentazione non trasparente dei fatti, tramite l'emissione di documenti non veritieri o la specifica condotta ingannevole nei confronti dei rappresentanti della Pubblica Amministrazione, da cui derivi un danno allo Stato e un vantaggio ingiusto per la Società</t>
  </si>
  <si>
    <t>Normativa di riferimento per richiedere le autorizzazioni e licenze</t>
  </si>
  <si>
    <t>Predisposizione e presentazione del MUD</t>
  </si>
  <si>
    <t xml:space="preserve">Predisposizione e presentazione di dichiarazioni, comunicazioni e dati fiscali e previdenziali di interesse dell'azienda </t>
  </si>
  <si>
    <t>Sponsorizzazioni e altri vantaggi economici</t>
  </si>
  <si>
    <t>Omaggi, donazioni ed erogazioni liberali</t>
  </si>
  <si>
    <t>Spese di rappresentanza</t>
  </si>
  <si>
    <t xml:space="preserve">Le attività riguardano le spese di rappresentanza sostenute in occasione di incontri, riunioni con rappresentanti della PA </t>
  </si>
  <si>
    <t xml:space="preserve">Decisioni inerenti lo stralcio del credito vantato dalla società nei confronti di clienti e altre controparti. La decisione finale viene presa dal CEO sulla base degli elementi forniti dall'Ufficio Legale e Ufficio AFC. </t>
  </si>
  <si>
    <t xml:space="preserve">Contenziosi con clienti/fornitori sono gestiti dall'Ufficio Legale che si occupa della messa in mora ed anche dell'eventuale fase giudiziale. </t>
  </si>
  <si>
    <t>02.08.2022</t>
  </si>
  <si>
    <t xml:space="preserve">Guiducci Antonello e De Giovanni Gaia </t>
  </si>
  <si>
    <t>La predisposizione dei cedolini paghe, il calcolo dei contributi e la predisposizione della documentazione amministrativa relativa alla gestione del personale è gestita da un consulente esterno</t>
  </si>
  <si>
    <t>Non applicabile considerato che la società non è quotata su mercati finanziari 
e non detiene, alla data di aggiornamento del Modello 231, strumenti finanziari quotati</t>
  </si>
  <si>
    <t xml:space="preserve">Reato astrattamente configurabile date le caratteristiche del business model dell'azienda che, al momento di aggiornamento del Modello 231, non effettua operazioni di movimentazione merci attraverso la dogana </t>
  </si>
  <si>
    <t>Rapporti istituzionali con esponenti e funzionari del Comune di Genova per la progettazione dei servizi</t>
  </si>
  <si>
    <t>03.08.2022</t>
  </si>
  <si>
    <t>- CEO;
-  Resp. Legale, Affari Societari, Trasparenza, Anticorruzione</t>
  </si>
  <si>
    <t>- Responsabile IT;
-  Resp. Legale, Affari Societari, Trasparenza, Anticorruzione</t>
  </si>
  <si>
    <t xml:space="preserve">Carlo Ranieri e De Giovanni Gaia </t>
  </si>
  <si>
    <t>Incontri e presentazioni a PU e IPS che deliberano in merito all'assegnazione di finanziamenti e contributi ricevuti da ASTER (per il tramite del Comune di Genova). L'attività comprende anche eventuali presentazioni, comunicazioni e report ad esponenti/funzionari del Comune per le richieste di contributo effettuate ad organi della PA da parte del Comune di Genova.</t>
  </si>
  <si>
    <t xml:space="preserve">Erogazione, rendicontazione e fatturazione dei servizi eseguiti per il Comune di Genova. </t>
  </si>
  <si>
    <t xml:space="preserve">- Verbali eventualmente redatti nel corso di incontri;
- Mail di convocazione.
</t>
  </si>
  <si>
    <t>Le attività che compongono il processo comprendono incontri, comunicazioni, rendicontazioni e qualsiasi altra operazione con esponenti politici (sindaco, vicesindaco, assessori, ecc.) ed amministrativi del Comune (es. segretario comunale, uffici tecnici) relativamente alla progettazione dei servizi da eseguire in base al contratto di servizio in essere tra Comune e Aster oppure in base a nuovi finanziamenti ottenuti dal Comune che determinano servizi affidati in house alla società.</t>
  </si>
  <si>
    <t>- Responsabile Ufficio programmazione e consuntivazione lavori</t>
  </si>
  <si>
    <t>Stefano Tomarchio</t>
  </si>
  <si>
    <t xml:space="preserve">Le attività che compongono il processo comprendono incontri, comunicazioni, rendicontazioni e qualsiasi altra operazione relativa alla progettazione, esecuzione, rendicontazione, fatturazione e controllo sulla regolare esecuzione dei servizi svolti da ASTER in attuazione del contratto di servizio. A titolo esemplificativo per le parti di arenili (rifacimento spiagge) viene predisposto un progetto approvato da ARPAL che esegue dei controlli per verificare la conformità del materiale. </t>
  </si>
  <si>
    <t>- CEO;
- Direttore Generale;
- Direzione operative;
- Personale dei servizi operativi (es. Rivi ed Arenili);
- Altri soggetti (es. Direttore Amministrativo) in base oggetto ispezione</t>
  </si>
  <si>
    <t xml:space="preserve">- Verbali redatti nel corso di incontri ed a seguito delle attività ispettive;
- Progetto di esecuzione interventi arenili approvato da ARPAL
- Mail.
</t>
  </si>
  <si>
    <t xml:space="preserve">Rapporti istituzionali con esponenti con esponenti e funzionari di PA diversi dal Comune (es. Arpal, Polizia Municipale, Regione Liguria) per progettazione ed esecuzione di servizi (es. interventi su arenili) </t>
  </si>
  <si>
    <t>Rapporti con esponenti del Comune di Genova per rinnovo, modifica, integrazione del contratto di servizio quadro</t>
  </si>
  <si>
    <t>Rapporti con esponenti del Comune di Genova per rinnovo, modifica, integrazione del contratto di servizio quadro (stipulato nel 1999 e modificato nel 2004 e nel 2006) (data di scadenza 1 Gennaio 2035)</t>
  </si>
  <si>
    <t>Il reato in oggetto potrebbe essere commesso tramite l'offerta di denaro o altra utilità a favore di Pubblici Ufficiali o incaricati di pubblico servizio per favorire indebitamente la Società nel rinnovo, modifica, integrazione del contratto di servizio quadro.</t>
  </si>
  <si>
    <t>I reati in oggetto potrebbe essere commessi secondo diverse modalità. Per quanto riguarda la truffa, la società potrebbe fatturare servizi non resi o resi in misura difforme da quanto fatturato. Per i reati di corruzione e concussione tramite l'offerta di denaro o altra utilità a favore di Pubblici Ufficiali o incaricati di pubblico servizio nella fase di aggiudicazione del servizio, in quella di programmazione o nella fase di verifica della corretta esecuzione del servizio da parte del Comune</t>
  </si>
  <si>
    <t>- Contratto di servizio;
- Delibere comunali</t>
  </si>
  <si>
    <t>- Piano di attività per gli interventi di straordinaria presentati al comune;
- Report mensili di rendicontazione servizi erogati presentati alla Direzione facility management;
- Delibere e determine comunali
- Fatture emesse da ASTER;
- Altri documenti tecnici ed amministrativi richiesti dal Comune per affidamenti in house.</t>
  </si>
  <si>
    <t>- Direzione generale
- Responsabili di settore 
- RSPP (per autorizzazioni ambientale)</t>
  </si>
  <si>
    <t>- CEO;
- Direttore Generale;
- Responsabili settori operativi
- Responsabile settore programmazione e consuntivazione lavori</t>
  </si>
  <si>
    <t>Predisposizione e presentazione di dichiarazioni e comunicazioni di dati fiscali e previdenziali come richiesto da obblighi normativi (es. dichiarazione redditi, IVA, dichiarazioni dipendenti, ecc.)</t>
  </si>
  <si>
    <t>- Ufficio amministrativo
- Ufficio del personale
- Consulente esterno</t>
  </si>
  <si>
    <t>Il reato di truffa in oggetto potrebbe essere commesso tramite la rappresentazione non trasparente dei fatti o emissione di documenti non veritieri nei confronti dei rappresentanti della Pubblica Amministrazione che svolgono l’ispezione. Le altre fattispecie di reato indicate (es. corruzione e concussione) potrebbero essere commesse tramite l'offerta di denaro o altra utilità a favore di Pubblici Ufficiali o incaricati di pubblico servizio per indirizzare indebitamente gli esiti delle verifiche ispettive.</t>
  </si>
  <si>
    <t>Il reato di truffa potrebbe essere commesso tramite la rappresentazione non trasparente dei fatti, tramite l'emissione di documenti non veritieri o la specifica condotta ingannevole nei confronti dei rappresentanti della Pubblica Amministrazione, da cui derivi un danno allo Stato e un vantaggio ingiusto per la Società. Le altre fattispecie di reato indicate (es. corruzione e concussione) potrebbero essere commesse tramite l'offerta di denaro o altra utilità a favore di Pubblici Ufficiali o incaricati di pubblico servizio per favorire l'ottenimenti di autorizzazioni, permessi, ecc..</t>
  </si>
  <si>
    <t>- Truffa
- Frode informatica in danno dello Stato o di altro Ente Pubblico</t>
  </si>
  <si>
    <t>Responsabile QSA</t>
  </si>
  <si>
    <t>Rendiconti e documenti trasmessi per via telematica alla PA</t>
  </si>
  <si>
    <t xml:space="preserve">L'ufficio QSA predispone e trasmette il Modello Unico di Dichiarazione Ambientale (MUD) </t>
  </si>
  <si>
    <t>Organigramma</t>
  </si>
  <si>
    <t xml:space="preserve">- Modello Unico di Dichiarazione Ambientale (MUD)
- Registri di carico/scarico
- Formulari
</t>
  </si>
  <si>
    <t>Il processo prevede l'analisi delle richieste pervenute ad Aster per sponsorizzazioni, contributi e altri vantaggi economici a soggetti terzi. La società, negli ultimi anni, non ha effettuato sponsorizzazioni.</t>
  </si>
  <si>
    <t>Le sponsorizzazioni potrebbero essere attuate nell'ambito di uno schema corruttivo.</t>
  </si>
  <si>
    <t>Gli omaggi, donazioni ed erogazioni liberali potrebbero essere attuate nell'ambito di uno schema corruttivo.</t>
  </si>
  <si>
    <t>- Direttore Lavori
- DEC</t>
  </si>
  <si>
    <t>Gestione dei ruoli in materia di salute e sicurezza sul luogo di lavoro</t>
  </si>
  <si>
    <t>Omicidio colposo e lesioni personali colpose</t>
  </si>
  <si>
    <t>Gestione di un piano di miglioramento in materia di salute e sicurezza sul luogo di lavoro</t>
  </si>
  <si>
    <t>Individuazione e gestione delle prescrizioni normative in materia di salute e sicurezza sul luogo di lavoro</t>
  </si>
  <si>
    <t xml:space="preserve">Consultazione dei rappresentanti dei lavoratori per la sicurezza </t>
  </si>
  <si>
    <t>Sistema di gestione del DVR</t>
  </si>
  <si>
    <t xml:space="preserve">Gestione dei dispositivi di protezione individuale e collettiva </t>
  </si>
  <si>
    <t>Gestione delle emergenze e del primo soccorso</t>
  </si>
  <si>
    <t xml:space="preserve">Gestione della formazione del personale sulle tematiche di salute e sicurezza </t>
  </si>
  <si>
    <t>Gestione dei cantieri</t>
  </si>
  <si>
    <t xml:space="preserve">Verifiche ispettive esterne (ispezioni ASL, INAIL, Vigili del fuoco) e modalità di gestione di eventuali azioni correttive </t>
  </si>
  <si>
    <t xml:space="preserve">Disposizioni sulla rilevazione, registrazione ed investigazione degli infortuni, degli incidenti e dei quasi incidenti </t>
  </si>
  <si>
    <t>Svolgimento di audit interni in materia di salute e sicurezza sul luogo di lavoro</t>
  </si>
  <si>
    <t>Gestione della riunione periodica sulla sicurezza</t>
  </si>
  <si>
    <t xml:space="preserve">Si rinvia, inoltre, al DVR, contenente la valutazione dei rischi per la sicurezza e la salute nell’ambiente lavorativo, l’individuazione delle misure di prevenzione e protezione poste a tutela dei lavoratori ed il programma delle misure ritenute opportune per garantire il miglioramento nel tempo del livello di sicurezza. 
Il Documento di Valutazione dei Rischi redatto ai sensi dell’art. 28 del D.Lgs. 81/2008 costituisce, a tutti gli effetti, parte integrante del Modello 231
</t>
  </si>
  <si>
    <t xml:space="preserve">Gestione delle attività di manutenzione / ispezione degli asset aziendali </t>
  </si>
  <si>
    <t>Gestione sorveglianza sanitaria</t>
  </si>
  <si>
    <t>- Inquinamento ambientale 
- Disastro ambientale 
- Delitti colposi contro l’ambiente 
- Circostanze aggravanti 
- Attività di gestione di rifiuti non autorizzata
- Inquinamento del suolo, del sottosuolo, delle acque superficiali o delle acque sotterranee
- Traffico illecito di rifiuti 
- Attività organizzate per il traffico illecito di rifiuti</t>
  </si>
  <si>
    <t xml:space="preserve">- Traffico e abbandono di materiale ad alta radioattività 
- Uccisione, distruzione, cattura, prelievo, detenzione di esemplari di specie animali o vegetali selvatiche protette 
- Distruzione o deterioramento di habitat all’interno di un sito protetto (
- Importazione, esportazione, detenzione, utilizzo per scopo di lucro, acquisto, vendita, esposizione o detenzione per la vendita o per fini commerciali di specie protette 
- Scarichi di acque reflue industriali contenenti sostanze pericolose; scariche sul suolo, nel sottosuolo e nelle acque sotterranee; scarico nelle acque del mare da parte di navi od aeromobili
- Inquinamento doloso provocato da navi 
- Inquinamento colposo provocato da navi 
- Cessazione e riduzione dell’impiego delle sostanze lesive </t>
  </si>
  <si>
    <t>Gestione degli sversamenti di liquidi pericolosi (carburanti, oli, ecc.) nel corso delle attività di cantiere o di altre attività aziendali, comprese le attività di manutenzione</t>
  </si>
  <si>
    <t>- Inquinamento ambientale 
- Disastro ambientale 
- Delitti colposi contro l’ambiente 
- Circostanze aggravanti 
- Inquinamento del suolo, del sottosuolo, delle acque superficiali o delle acque sotterranee</t>
  </si>
  <si>
    <t>Attività di caratterizzazione e omologazione dei rifiuti</t>
  </si>
  <si>
    <t>Gestione della documentazione (predisposizione, verifica ed archiviazione) relativa alla gestione dei rifiuti (es. formulari, registri di carico e scarico, MUD)</t>
  </si>
  <si>
    <t>Violazione degli obblighi di comunicazione, di tenuta dei registri obbligatori e dei formulari</t>
  </si>
  <si>
    <t>Gestione dei rifiuti prodotti dalle attività amministrative (es toner, smaltimento attrezzature informatiche, materiale delle cassette di pronto soccorso, pile esauste, contenuto dei cestini igienici dei bagni)</t>
  </si>
  <si>
    <t>Inadeguata gestione dei rifiuti tale da causare:
- una compromissione o un deterioramento significativi e misurabili delle acque o dell'aria, o di porzioni estese o significative del suolo o del sottosuolo, di un ecosistema, della biodiversità, anche agraria, della flora o della fauna
- l'alterazione irreversibile dell'equilibrio di un ecosistema
- l'alterazione dell'equilibrio di un ecosistema la cui eliminazione risulti particolarmente onerosa e conseguibile solo con provvedimenti eccezionali
- l'offesa alla pubblica incolumità in ragione della rilevanza del fatto per l'estensione della compromissione o dei suoi effetti lesivi ovvero per il numero delle persone offese o esposte a pericolo
- lo svolgimento di un'attività di raccolta, trasporto, recupero, smaltimento, commercio ed intermediazione di rifiuti in mancanza della prescritta autorizzazione e iscrizione
- un traffico illecito di rifiuti</t>
  </si>
  <si>
    <t>Inadeguata gestione di liqudi pericolosi tale da determinare:
- una compromissione o un deterioramento significativi e misurabili delle acque o dell'aria, o di porzioni estese o significative del suolo o del sottosuolo, di un ecosistema, della biodiversità, anche agraria, della flora o della fauna
- l'alterazione irreversibile dell'equilibrio di un ecosistema
- l'alterazione dell'equilibrio di un ecosistema la cui eliminazione risulti particolarmente onerosa e conseguibile solo con provvedimenti eccezionali
- l'offesa alla pubblica incolumità in ragione della rilevanza del fatto per l'estensione della compromissione o dei suoi effetti lesivi ovvero per il numero delle persone offese o esposte a pericolo</t>
  </si>
  <si>
    <t>Inadeguata gestione delle emergenze ambientali tale da determinare:
- una compromissione o un deterioramento significativi e misurabili delle acque o dell'aria, o di porzioni estese o significative del suolo o del sottosuolo, di un ecosistema, della biodiversità, anche agraria, della flora o della fauna
- l'alterazione irreversibile dell'equilibrio di un ecosistema
- l'alterazione dell'equilibrio di un ecosistema la cui eliminazione risulti particolarmente onerosa e conseguibile solo con provvedimenti eccezionali
- l'offesa alla pubblica incolumità in ragione della rilevanza del fatto per l'estensione della compromissione o dei suoi effetti lesivi ovvero per il numero delle persone offese o esposte a pericolo</t>
  </si>
  <si>
    <t xml:space="preserve">- Archiviazione della 1° e della 4° copia del formulario congiuntamente al registro di carico e scarico
- Verifica del possesso, da parte del trasportatore e dell'impianto di destinazione, delle autorizzazioni richieste dalla normativa vigente </t>
  </si>
  <si>
    <t>- Normativa vigente in materia ambientale, in particolare D.lgs. 152/06
- Istruzione operativa IO-19 “Modalità di tenuta, acquisto e compilazione del formulario di identificazione dei rifiuti”
- Istruzione operativa IO-23 “Modalità di tenuta e compilazione registri cronologici di carico e scarico rifiuti”</t>
  </si>
  <si>
    <t>- Normativa vigente in materia ambientale, in particolare D.lgs. 152/06
- Pocedura operativa PO-18 “Gestione rifiuti”
- Istruzione operativa IO-22 “Accumuli temporanei rifiuti”</t>
  </si>
  <si>
    <t>- Registro di carico e scarico
- Formulari
- MUD
- Verifica del possesso, da parte del trasportatore e dell'impianto di destinazione, delle autorizzazioni richieste dalla normativa vigente 
- Contratto sottoscritto con controparti esterne per trasporto e smaltimento rifiuti</t>
  </si>
  <si>
    <t>- Registro di carico e scarico
- Formulari
- MUD
- Contratto sottoscritto con laboratori di analisi per la caratterizzazione di alcune tipologie di rifiuti
- Rapporti di prova dei laboratori di analisi per la caratterizzazione di alcune tipologie di rifiuti</t>
  </si>
  <si>
    <t>- Il Servizio di prevenzione e protezione, responsabile anche della gestione degli adempimenti ambientali, usufruisce di un programma informatico che gli consente di avere aggiornamenti tempestivi sulla normativa vigente in materia ambientale. Inoltre, è previsto che l’ufficio legale invii un’informativa mensile a tutti i responsabili aziendali circa le novità normative verificatesi
- L'ufficio formazione si occupa della predisposizione di un piano annuale di formazione, contenente anche la formazione da effettuare in materia ambientale (individuata da parte del Responsabile degli adempimenti ambientali). L'ufficio formazione si assicura che l'attività formativa pianificata venga eseguita nel corso dell'anno e ne venga tracciata l'esecuzione</t>
  </si>
  <si>
    <t xml:space="preserve">- Registro di carico e scarico
- Formulari
- MUD
- Verifica del possesso, da parte del trasportatore e dell'impianto di destinazione, delle autorizzazioni richieste dalla normativa vigente
- Contratto sottoscritto con controparti esterne per trasporto e smaltimento rifiuti </t>
  </si>
  <si>
    <t>Omicidio colposo ovvero lesioni personali colpose causati da negligenza, dall’imprudenza o dall’imperizia da parte della società nell'adempimento dei doveri imposti dalla normativa in tema di salute e sicurezza sui luoghi di lavoro</t>
  </si>
  <si>
    <t>Organigramma della sicurezza e mansionario aziendale</t>
  </si>
  <si>
    <t>- Individuazione specifica del Datore di Lavoro in visura camerale
- Nomina di un delegato alla sicurezza
- Nomina del RSPP
- Nomina del Medico competente
- Elezione dei rappresentanti dei lavoratori per la sicurezza
- In merito all’individuazione dei preposti il RSPP richiede periodicamente ai Responsabili di settore di individuare le persone che, nel proprio settore, rivestono il ruolo di preposto. Tale individuazione prende in considerazione la suddivisione dell’azienda in zone operative, al fine di assicurare che tutte le relative zone siano presidiate. A tutti i soggetti individuati dai Responsabili di settore viene svolta la formazione prevista dalla normativa vigente per i preposti
- Individuazione degli addetti alle emergenze e al primo soccorso</t>
  </si>
  <si>
    <t>La Società annualmente presenta la domanda telematica con il Modello OT23 per la riduzione del tasso INAIL</t>
  </si>
  <si>
    <t>Normativa vigente in materia di salute e sicurezza sul luogo di lavoro, in particolare D.lgs. 81/08</t>
  </si>
  <si>
    <t>Presenza di un piano di miglioramento in materia di salute e sicurezza e analisi di quest'ultimo almeno in occasione della riunione periodica sulla sicurezza</t>
  </si>
  <si>
    <t>Il Servizio di prevenzione e protezione usufruisce di un programma informatico che gli consente di avere aggiornamenti tempestivi sulla normativa vigente in materia di salute e sicurezza sul luogo di lavoro. Inoltre, è previsto che l’ufficio legale invii un’informativa mensile a tutti i responsabili aziendali circa le novità normative verificatesi</t>
  </si>
  <si>
    <t>I rappresentanti dei lavoratori per la sicurezza eletti nella Società sono consultati preventivamente e tempestivamente in ordine alla valutazione dei rischi, alla individuazione, programmazione, realizzazione e verifica della prevenzione nell’azienda</t>
  </si>
  <si>
    <t>- Datore di lavoro
- RSPP
- Medico competente
- RLS</t>
  </si>
  <si>
    <t>- La valutazione dei rischi ha ad oggetto quanto previsto dall’art. 28 del D.lgs. 81/08 e viene  effettuata secondo quanto previsto dall’art. 29 del D.lgs. 81/08, nonché dalle altre disposizioni normative vigenti
- Viene attribuita data certa al documento</t>
  </si>
  <si>
    <t>- Normativa vigente in materia di salute e sicurezza sul luogo di lavoro, in particolare D.lgs. 81/08
'- Procedura operativa “Verifica del prodotto approvvigionato”
- Procedura operativa “Consegna materiale, vestiario e DPI”
- Istruzione operativa “Acquisto/scelta nuovo DPI e indumenti di lavoro”</t>
  </si>
  <si>
    <t>- La Società annualmente presenta la domanda telematica con il Modello OT23 per la riduzione del tasso INAIL
- Valutazione dei criteri ambientali minimi (CAM) al momento dell’acquisto dei DPI</t>
  </si>
  <si>
    <t>- Verifica della presenza della marcatura CE al momento della ricezione dei beni
- Tracciamento delle attività di consegna dei DPI tramite uno specifico software aziendale</t>
  </si>
  <si>
    <t>Svolgimento periodico di prove di emergenza</t>
  </si>
  <si>
    <t>Il RSPP è tenuto a comunicare almeno annualmente all’ufficio del personale le esigenze formative necessarie per i lavoratori, al fine di predisporre il piano di formazione. L’ufficio del personale è responsabile della tenuta dello scadenziario formativo, dell’organizzazione dei corsi di formazione e della relativa registrazione</t>
  </si>
  <si>
    <t>- Normativa vigente in materia di salute e sicurezza sul luogo di lavoro, in particolare D.lgs. 81/08
- Istruzioni operative:
    - tree-climbing
    - linea guida per l’esecuzione di lavori temporanei in quota con l’impiego di sistemi di accesso e posizionamento mediante funi
    - linee guida per la scelta, l’uso e la manutenzione di dispositivi di protezione individuale contro le cadute dall’alto
    - incantieramento stradale</t>
  </si>
  <si>
    <t>- Inventario degli asset aziendali
- Programma di manutenzione</t>
  </si>
  <si>
    <t>Datore di lavoro</t>
  </si>
  <si>
    <t>- Datore di lavoro
- Delegato alla sicurezza
- RSPP</t>
  </si>
  <si>
    <t>- RSPP
- Responsabile legale</t>
  </si>
  <si>
    <t>- Datore di lavoro
- RSPP</t>
  </si>
  <si>
    <t>- RSPP
- Ufficio personale</t>
  </si>
  <si>
    <t>- RSPP
- Magazzino
- Responsabili di zona</t>
  </si>
  <si>
    <t>- Normativa vigente in materia di salute e sicurezza sul luogo di lavoro, in particolare D.lgs. 81/08
- Istruzione operativa “Infortuni”</t>
  </si>
  <si>
    <t>L’ufficio del personale, sulla base del protocollo sanitario che definisce la periodicità delle visite mediche necessarie per ciascuna mansione aziendale, programma le visite con il Medico competente, assicurando la convocazione dei dipendenti interessati.
Qualora dall’attività di sorveglianza sanitaria emergano prescrizioni da parte del Medico Competente, quest’ultimo deve darne tempestiva comunicazione al RSPP</t>
  </si>
  <si>
    <t>- Normativa vigente in materia di salute e sicurezza sul luogo di lavoro, in particolare D.lgs. 81/08
- Istruzioni operative “Visite mediche” e “Cartella sanitaria”</t>
  </si>
  <si>
    <t>Verbale di ispezione rilasciato dall'ente che ha svolto la verifica</t>
  </si>
  <si>
    <t>- Programma di audit
- Rapporti di audit 
- Analisi dei risultati degli audit nel corso della riunione della Direzione svolta ai fini dell'OT23 e nel corso della riunione periodica sulla sicurezza</t>
  </si>
  <si>
    <t xml:space="preserve">Registrazione degli infortuni </t>
  </si>
  <si>
    <t>- Verbale della riunione periodica sulla sicurezza
- Diffusione del verbale secondo quanto previsto dal sistema di gestione aziendale in materia di comunicazione aziendale</t>
  </si>
  <si>
    <t>- RSPP
- Direttore dei lavori
- Capi cantiere</t>
  </si>
  <si>
    <t>RSPP</t>
  </si>
  <si>
    <t>- RSPP
- Direttore lavori
- Capi cantiere</t>
  </si>
  <si>
    <t>- Medico competente
- Ufficio personale</t>
  </si>
  <si>
    <t>05.08.2022</t>
  </si>
  <si>
    <t>- Responsabile unità operativa Impianto di produzione conglomerato bituminoso</t>
  </si>
  <si>
    <t>Altin Collaku</t>
  </si>
  <si>
    <t>Verifica corretta esecuzioni appalti per settori operativi diversi dall'impianto di produzione del conglomerato</t>
  </si>
  <si>
    <t>Verifica corretta esecuzione appalti per materiali e servizi da destinare ad attività di bitumazione</t>
  </si>
  <si>
    <t xml:space="preserve">Acquisti di beni, servizi e lavori con procedure aperte e negoziate per l'attività di bitumazione </t>
  </si>
  <si>
    <t>ASTER S.p.A.</t>
  </si>
  <si>
    <t>Le procedure aperte sono esternalizzate al Comune di Genova (SUAC)  e principalmente hanno ad oggetto il processo di bitumazione, in quanto gli importi sono, generalmente, molto elevati. 
Per quanto concerne la selezione dei fornitori, pertanto, essa è rimessa alla SUAC. 
Tuttavia, alla base della predisposizione della gara, il Resp. della produzione bitumeraggio e l'unità operativa dell'impianto, provvedono a redigere i capitoli tecnici. Per il capitolato materie prime la società si basa sul capitolo ANAS utiilizzato per definire le caratteristiche tecniche per le materie prime necessarie per realizzare il bitume.  
I fornitori scelti da Aster riguardano forniture di minor ammontare per ferramenta (es. tubi, materiali elettrici) per svolgere attività lavorativa o per manutenzione ordinaria.</t>
  </si>
  <si>
    <t xml:space="preserve">L'unità operativa dell'impianto di produzione procede a verificare la qualità e quantità delle materie prime in ingresso. L'azienda utilizza come materie prime soltanto "materiale vergine" prodotto in cava (es. graniglia, sabbia, pietrisco e bitume). Non viene utilizzato fresato (non utilizza additivi) nell'impianto, perchè quest'ultimo non è idoneo tecnologicamente per trattare il fresato. Le verifiche di qualità in ingresso riguardano la granulosità del materiale e sono svolte secondo quanto previsto nel capitolato. Nel caso accertassero della anomalie qualitative e/o quantitative rispetto a quanto indicato nel capitolato, aprono un contraddittorio con il fornitore. In questi casi si ricorre ad un laboratorio esterno accreditato per l'analisi delle materie prime (es. graniglia, sabbia, pietrisco e bitume).   Generalmente, le verifiche riguardano la parte granulometrica, e in caso di esito positivo, il materiale viene consegnato. </t>
  </si>
  <si>
    <t>Astrattamente configurabile poiché, alla data di aggiornamento del modello 231, non realizza prodotti o servizi la cui realizzazione potrebbe determinare l'usurpazione di titoli di proprietà altrui.</t>
  </si>
  <si>
    <t>Gestione incassi a fronte delle fatture emesse da Aster per i servizi prestati al Comune e, in misura largamente minore, a soggetti privati</t>
  </si>
  <si>
    <t>-Ufficio AFC</t>
  </si>
  <si>
    <t xml:space="preserve">Alla luce di quanto indicato alle righe 1 e 2, l'attività sensibile che emerge è il rapporto di collaborazione che consiste nella predisposizione e scambio di informazioni, report, comunicazioni tra Aster e Comune di Genova sia in fase di predisposizione dell'informativa per la partecipazione a bandi o altre procedure finalizzate all'ottenimento di erogazioni pubbliche, sia nella fase di rendicontazione delle spese sostenute per l'utilizzo dei finanziamenti ottenuti. </t>
  </si>
  <si>
    <r>
      <t xml:space="preserve">Prima di procedere al pagamento di qualsiasi fornitore (a SAL o a consuntivo) è eseguita un'attività di collaudo/verifica della fornitura del bene/servizio. </t>
    </r>
    <r>
      <rPr>
        <sz val="10"/>
        <color theme="1"/>
        <rFont val="Calibri (Corpo)"/>
      </rPr>
      <t xml:space="preserve">Il collaudo viene eseguito dal personale interno, salvo casi particolari, in cui per assenza di competenze interne si ricorre all'esterno. La scelta del collaudautore è rimessa alla valutazione da parte del RUP.  
La verifica preliminare sulla regolare esecuzione della fornitura prima del pagamento viene svolta a seconda: </t>
    </r>
    <r>
      <rPr>
        <b/>
        <u/>
        <sz val="10"/>
        <color rgb="FFFF0000"/>
        <rFont val="Calibri (Corpo)"/>
      </rPr>
      <t xml:space="preserve">
</t>
    </r>
    <r>
      <rPr>
        <sz val="10"/>
        <color theme="1"/>
        <rFont val="Calibri (Corpo)"/>
      </rPr>
      <t xml:space="preserve">per lavori: sono verificate le contabillità intermedie 
per beni: i DTT
per servizi: viene vistata fattura </t>
    </r>
  </si>
  <si>
    <t>Codice etico</t>
  </si>
  <si>
    <t>Il processo, gestito dal commerciale, comprende l'erogazione di omaggi, donazioni ed erogazioni liberali a soggetti terzi.</t>
  </si>
  <si>
    <t>Le spese di rappresentanza potrebbero essere attuate nell'ambito di uno schema corruttivo.</t>
  </si>
  <si>
    <t xml:space="preserve">Decisione Ceo, documentazione affine </t>
  </si>
  <si>
    <t xml:space="preserve">- Fatture;
- Contratto o Ordine di acquisto;
- Bilancio d'esercizio </t>
  </si>
  <si>
    <t xml:space="preserve">Gestione pagamenti dei fornitori, dei dipendenti, delle imposte, dei contributi e di tutte le altre spese sostenute. I pagamenti avvengono tramite bonifico. </t>
  </si>
  <si>
    <t>-Direttore Lavori
- DEC
- Resp. Produzione bitumeraggio</t>
  </si>
  <si>
    <t>Certificazione OT-23 INAIL</t>
  </si>
  <si>
    <t xml:space="preserve">- Capitolati tecnici;
- Documentazione inerente (es. verbali sopralluoghi, stato sicurezza luoghi, sicurezza etc.);
- verifiche stato materiali effettuati dal laboratorio </t>
  </si>
  <si>
    <t xml:space="preserve">- normativa vigente (es. Codice degli Appalti);
- Procure e deleghe;
- nomina RUP;
- convenzione;
- Albo professonisti esterni </t>
  </si>
  <si>
    <t xml:space="preserve">Tra le ipotesi astratte, il reato in oggetto potrebbe essere commesso tramite la creazione di un'associazione per delinquere con clienti, eventualmente con l’intermediazione di consulenti (ad es. avvocati o dottori commercialisti), finalizzata all'ottenimento di vantaggi tributari o di altro tipo. </t>
  </si>
  <si>
    <t>- Resp. Approvvigionamenti e Gare
- Direttore Lavori
- DEC
- Resp. Produzione bitumeraggio</t>
  </si>
  <si>
    <t>Il reato presupposto è astrattamente configurabile, salvo considerare che l'attività produttiva di Aster non presenta la vendita di sostanze alimentari</t>
  </si>
  <si>
    <t>Il reato presupposto è astrattamente configurabile, salvo considerare che l'attività produttiva di Aster non presenta la vendita di sostanze agroalimentari</t>
  </si>
  <si>
    <t>Il reato in oggetto potrebbe essere commesso quando, potendo conoscere dell'esistenza del titolo di proprietà industriale, si effettua la fabbricazione industriale di beni realizzati usurpando un titolo di proprietà industriale.
L'ipotesi astratta maggiormente percorribile potrebbe riguardare la preparazione del bitume</t>
  </si>
  <si>
    <t>Attività regolata dalle norme civilistiche sui conferimenti dei soci</t>
  </si>
  <si>
    <t>Attività regolata dalle norme civilistiche (operazioni sul capitale sociale, straordinarie etc.)</t>
  </si>
  <si>
    <t>- documentazione affine;
- Verbali</t>
  </si>
  <si>
    <t>Il reato in oggetto è astrattamente configurabile, nonostante sia da considerarsi di remota realizzazione da un punto di vista concreto, in considerazione sia dell'attività esercitata da Aster e soprattutto dei rapposrti con la PA. 
In particolare è diffiicilmente ravvisabile che il reato de quo possa integrare un interesse od un vantaggio a favore di Aster.</t>
  </si>
  <si>
    <t>- Documentazione inerente (es. verbali sopralluoghi, stato sicurezza luoghi, sicurezza etc.);</t>
  </si>
  <si>
    <t>Gestione aspetti attinenti alla salute e sicurezza nei luoghi di lavoro. 
Vedi anche parte relativa al reato di omicidio colposo e lesioni personali colpose</t>
  </si>
  <si>
    <t>- Respo. IT;
- Ufficio interessato</t>
  </si>
  <si>
    <t>Ufficio e Resp. Marketing</t>
  </si>
  <si>
    <t>- Verbali e documentazione affine</t>
  </si>
  <si>
    <t xml:space="preserve">La società direttamente non richiede e, pertanto, non partecipa a bandi volti all'erogazione di un contributo/finanziamento pubblico. Aster beneficia di finanziamenti/contributi richiesti dal Comune di Genova. Sebbene sia lo stesso Comune di Genova ad interfacciarsi con l'ente erogatore del contributo, il Comune, per predisporre le informazioni richieste per la partecipazione al bando, può richiedere ad Aster la comunicazione di dati tecnici o l'elaborazione di un progetto tecnico ed altre informazioni necessarie per richiedere contributi/finanziamenti. </t>
  </si>
  <si>
    <t xml:space="preserve">Si rinvia alla parte relativa alla gestione dei lavori e dei servizi. </t>
  </si>
  <si>
    <t xml:space="preserve">- Bandi di gara;
- contratto di appalto;
- documentazione affine </t>
  </si>
  <si>
    <t>Il reato in oggetto è astrattamente configurabile, nonostante sia da considerarsi di remota realizzazione da un punto di vista concreto, in considerazione sia dell'attività esercitata da Aster e soprattutto dei rapporti con la PA</t>
  </si>
  <si>
    <t>Considerata l'attività svolta da ASTER, il suo modello di business e le caratteristiche dei suoi processi gestionali in relazione ai quali la società non ottiene aiuti, premi, indennità, restituzioni, contributi o altre erogazioni a carico totale o parziale del Fondo europeo agricolo di garanzia e del Fondo europeo agricolo, il reato in esame appare configurabile solo in astratto</t>
  </si>
  <si>
    <t>Organigramma
Procura Speciale al CEO e al D.G.</t>
  </si>
  <si>
    <t>- Rendicontazioni presentate</t>
  </si>
  <si>
    <t>Amministrazione e finanza</t>
  </si>
  <si>
    <t>I reati presupposto potrebbe essere commesso tramite falsificazione o alterazione di banconote utilizzate per pagamenti in contanti.</t>
  </si>
  <si>
    <t>Vendita di prodotti e servizi</t>
  </si>
  <si>
    <t>Pubblicità e promozione</t>
  </si>
  <si>
    <t>Utilizzo di marchi e segni di riconoscimento per promuovere i servizi di Aster</t>
  </si>
  <si>
    <t>Utilizzo di marchi e segni di riconoscimento per promuovere l'immagine di Aster</t>
  </si>
  <si>
    <t>Responsabile marketing</t>
  </si>
  <si>
    <t>Tutte le direzioni operative</t>
  </si>
  <si>
    <t>-Materiale pubblicitario</t>
  </si>
  <si>
    <t>Considerata l'attività svolta da ASTER che allo stato attuale non prevede l'introduzione di prodotti nello Stato Italiano, il reato in esame appare configurabile solo in astratto</t>
  </si>
  <si>
    <t>Gestione della tesoreria</t>
  </si>
  <si>
    <t>Riscuotere crediti in contanti da clienti e utilizzare il contante per pagamenti delle spese aziendali. Acquisto ed utilizzo di valori bollati</t>
  </si>
  <si>
    <t xml:space="preserve">Produzione e vendita conglomerato bituminoso e controllo qualità dello stesso </t>
  </si>
  <si>
    <t xml:space="preserve">Attribuzione di denaro o altra utilità ad un dipendente per lo sfruttamento della propria mediazione illecita verso un pubblico ufficiale o un incaricato di un pubblico servizio o uno degli altri soggetti di cui all'articolo 322-bis al fine di ottenere un beneficio indebito per la Società;
 </t>
  </si>
  <si>
    <t>Considerata l'attività svolta da ASTER, il suo modello di business, le caratteristiche dei suoi processi gestionali e la tipologia di clienti, riconducibili all'alveo della Pubblica Amministrazione , il reato in esame appare configurabile solo in astratto.</t>
  </si>
  <si>
    <t>Considerata l'attività svolta da ASTER, il suo modello di business e i regolamenti interni, la gestione del personale dipendente è rispettoso dei termini di legge mediante la sottoscrizione di regolari contratti di lavoro, e la gestione del personale dipendente è in conformità alle prescrizioni adotta da ASTER nel proprio Codice Etico. Per queste ragioni il reato in esame appare configurabile solo in astratto</t>
  </si>
  <si>
    <t>Considerata l'attività svolta da ASTER, il suo modello di business e i regolamenti interni, è da escludere che possa essere posta in essere un'attività terroristica o comunque volta all'eversione dell'ordine democratico. Per queste ragioni il reato in esame appare configurabile solo in astratto</t>
  </si>
  <si>
    <t>Considerata l'attività svolta da ASTER, il suo modello di business e i regolamenti interni, è da escludere che possa essere posta in essere un'attività di mutilazione degli organi genitali femminili. Per queste ragioni il reato in esame appare configurabile solo in astratto</t>
  </si>
  <si>
    <t xml:space="preserve">Processi di cui agli altri reati presupposto </t>
  </si>
  <si>
    <t>Il reato in esame potrebbe astrattamente configurarsi in ordine ad ogni processo sensibile. Tuttavia, si ritiene che possa sussistere una probabilità più elavata di commissione relativamente alla gestione degli appalti, dei rapporti con consulenti, dell'assunzione del personale ed infine delle donazioni, sponsorizzazioni ed erogazioni liberali.</t>
  </si>
  <si>
    <t>-CEO;
- Direttore Generale
- Ufficio AFC;
- Ufficio Approvvigionamenti e gare;
- Resp. Personale</t>
  </si>
  <si>
    <t>- Area amministrativa e direzioni aziendali che accedono a sistemi informatici altrui</t>
  </si>
  <si>
    <t>L'accesso a banche dati esterni e sistemi informatici altrui riguardano principalmente l'area amministrativa che accede ai portali di enti pubblici per la comunicazione di dati amministrativi e fiscali. Nel caso in cui i soggetti abbiamo accesso a BD esterni (es. PEC, firma digitale, one legal) possono scaricare i pdf e i soggetti che effettuano il download sono tracciabili tramite il firewall si riesce a risalire alla macchina che ha effettuato l'operazione. Poi ci sono posizioni dell'organizzazione che hanno accesso a sistemi informatici altrui e l'IT interviene solo per verificare che il firewall non blocchi l'accesso e le regole di comportamento da tenere sono specificate nel regolamento informatico (disponibile sulla rete internet aziendale).</t>
  </si>
  <si>
    <t>Regolamento aziendale per l'utilizzo dei sistemi informatici</t>
  </si>
  <si>
    <t>- Firewall</t>
  </si>
  <si>
    <t>Collegamento con i sistemi informativi di soggetti terzi</t>
  </si>
  <si>
    <t>Gestione dei collegamenti alla rete internet</t>
  </si>
  <si>
    <t>Gestione dei download dalla rete internet
Gestione dei dispositivi USB</t>
  </si>
  <si>
    <t xml:space="preserve">L'accesso alla rete internet è regolato attraverso l'impostazione di firewall che bloccano l'accesso ai siti che rientrano in alcune categorie specificate dal Resposnabile IT nell'impostazione del Firewall (es. siti con contenuti sessuali e pornografici, siti religiosi, ecc.) </t>
  </si>
  <si>
    <t>Tutte le aree aziendali</t>
  </si>
  <si>
    <t>Gestione codici di accesso a banche dati</t>
  </si>
  <si>
    <t>Gestione codici di accesso a banche dati e sistemi informatici altrui</t>
  </si>
  <si>
    <t>Gestione dei software e delle apparecchiatute informatiche</t>
  </si>
  <si>
    <t>Il reato è commesso da chiunque, allo scopo di danneggiare illecitamente un sistema informatico o telematico, le informazioni, i dati o i programmi in esso contenuti o ad esso pertinenti ovvero di favorire l’interruzione, totale o parziale, o l’alterazione del suo funzionamento, si procura, produce, riproduce, importa, diffonde, comunica, consegna o, comunque, mette a disposizione di altri apparecchiature, dispositivi o programmi informatici,</t>
  </si>
  <si>
    <t>-Ufficio AFC
-Consulente esterno;
-DEC</t>
  </si>
  <si>
    <t>Verifiche da parte del revisore legale dei conti</t>
  </si>
  <si>
    <t>Regolamento acquisti</t>
  </si>
  <si>
    <r>
      <t xml:space="preserve">La società adotta una anagrafica fornitori che è stata introdotta nel 2017. Dal 2018 hanno Istituito Digital PA per l'iscrizione fornitori nell'anagrafica.
L'anagrafica prevede una divisione per categorie (es. materiali), ove in alcuni casi ci sono molti fornitori mentre in altri casi (es. impianti di irrigazione) sono assenti, tanto da spingere la società a manifestazioni di interesse continue. </t>
    </r>
    <r>
      <rPr>
        <sz val="10"/>
        <color theme="1"/>
        <rFont val="Calibri"/>
        <family val="2"/>
        <scheme val="minor"/>
      </rPr>
      <t xml:space="preserve">
Verifiche ex art. 80 sono realizzate dall'Ufficio Acquisti come da procedura. </t>
    </r>
    <r>
      <rPr>
        <u/>
        <sz val="10"/>
        <color theme="1"/>
        <rFont val="Calibri (Corpo)"/>
      </rPr>
      <t xml:space="preserve">
</t>
    </r>
    <r>
      <rPr>
        <u/>
        <sz val="10"/>
        <color theme="1"/>
        <rFont val="Calibri (Corpo)"/>
      </rPr>
      <t xml:space="preserve">
</t>
    </r>
  </si>
  <si>
    <t>Albo fornitori</t>
  </si>
  <si>
    <t>- DEC;
- Direttore Lavori</t>
  </si>
  <si>
    <t xml:space="preserve">Si rinvia alle attività n. 23 e 24. </t>
  </si>
  <si>
    <t>Certificati e dichiarazioni che attestano la regolare esecuzione della fornitura</t>
  </si>
  <si>
    <t>Predisposizione della dichiarazione IVA e delle dichiarazioni relative alle imposte dirette</t>
  </si>
  <si>
    <t>Registrazioni in contabilità generale</t>
  </si>
  <si>
    <t xml:space="preserve">La società opera con un numero limitato di soggetti in regime forfettario. </t>
  </si>
  <si>
    <t>- Direzione operative;
- Ufficio AFC</t>
  </si>
  <si>
    <t>Gestione rimborsi spesa KM</t>
  </si>
  <si>
    <t>Gestione dei rimborsi spese per trasferte agli amministratori ed ai dipendenti (rimborso Km).
Si tratta di casi poco frequenti in quanto per gli spostamenti sono sempre utilizzate macchine aziendali, per attività di servizio.</t>
  </si>
  <si>
    <t>Rilevazioni spese di rappresentanza fittizie per ridurre imponibile fiscale. La casistica è poco ricorrente dato la ridotta incidenze delle spese di rappresentanza sul totale dei costi.</t>
  </si>
  <si>
    <t>Reato astrattamente configurabile date le caratteristiche del business model dell'azienda che, al momento dell'aggiornamento del Modello 231, non effettua operazioni transfrontaliere che potrebbero portare ad evasione di IVA superiore a 10 mln di euro</t>
  </si>
  <si>
    <t xml:space="preserve">Alienazione asset aziendale per evitare il pagamento di imposte </t>
  </si>
  <si>
    <t>Assemblea</t>
  </si>
  <si>
    <t>Statuto societario</t>
  </si>
  <si>
    <t>Delibera assembleare</t>
  </si>
  <si>
    <t>F24 per IRES e IRAP lo predispone il consulente e viene versato dall'Ufficio AFC, mentre per l'IVA la liquidazione e il versamento è gestito dell'Ufficio AFC</t>
  </si>
  <si>
    <t>F24 e Modelli dichiarativi</t>
  </si>
  <si>
    <t xml:space="preserve">In caso di ispezione da parte delle autorità fiscali (es. Agenzia entrata, Guardia di Finanza) partecipa il CEO e il Responsabile Ufficio AFC. 
Negli ultimi 5 anni ci sono state ispezioni.  Attualmente non ci sono contenziosi con autorità fiscali. </t>
  </si>
  <si>
    <t>Archivi elettronici e documenti cartacei</t>
  </si>
  <si>
    <t>Emissione e contabilizzazione delle fatture attive a fronte di servizi non prestati</t>
  </si>
  <si>
    <t>- Direzioni operative;
- Ufficio commericale;
- Ufficio AFC</t>
  </si>
  <si>
    <t>Contratti di servizio, Rendiconti presentati al comune di Genova, Fatture attive</t>
  </si>
  <si>
    <t>Modelli dichiarativi ai fini fiscali</t>
  </si>
  <si>
    <t>Rilevazioni spese di sponsorizzazione fittizie per ridurre imponibile fiscale. La casistica è poco ricorrente dato che al momento di aggiornamento del modello non sono state rilevate spese di sponsorizzazione.</t>
  </si>
  <si>
    <t>Tutte le direzioni
Ufficio AFC</t>
  </si>
  <si>
    <t xml:space="preserve">Contabilizzazione resi a fornitori a seguito di nota di credito pervenuta. 
Per quanto concerne le penali la casistica, al momento dell'aggiornameno del Modello, è ristretta a pochi casi.  </t>
  </si>
  <si>
    <t>-Direzione operativa;
- Ufficio AFC</t>
  </si>
  <si>
    <t>Fatture attive, Contratti e/o Ordini</t>
  </si>
  <si>
    <t>Emissione e contabilizzazione delle fatture attive per i servizi prestati</t>
  </si>
  <si>
    <t>-Direzioni operative;
- Ufficio AFC</t>
  </si>
  <si>
    <t xml:space="preserve">Vedi attività precedente. </t>
  </si>
  <si>
    <t>Contratto di affitto</t>
  </si>
  <si>
    <t>Consiglio di Amministrazione;
- Direttore Generale;
- Ufficio Marketing;
- CEO</t>
  </si>
  <si>
    <t>Si rinvia alla descrizione dell'attività di selezione del personale.</t>
  </si>
  <si>
    <t xml:space="preserve">I reati presupposto sono astrattamente configurabili, poiché la Società non partecipa a competizioni sportive, svolge attività di gioco o di scommesse sportiva, né effettua sponsorizzazioni di società sportive. </t>
  </si>
  <si>
    <t>Il reato è commesso da chiunque proceda all'intercettazione, impedimento o interruzione illecita di comunicazioni informatiche o telematiche</t>
  </si>
  <si>
    <t>Collegamento con i sistemi informativi di partner e altri soggetti
Collegamento ad Internet</t>
  </si>
  <si>
    <t>Si rimanda all'attività n. 54</t>
  </si>
  <si>
    <t xml:space="preserve">Gestione dei rapporti con i fornitori e i consulenti. </t>
  </si>
  <si>
    <t>Costituiscono attività a rischio tutti i rapporti intrattenuti con esponenti e dipendenti di fornitori (attuali o potenziali) finalizzati all’acquisto di materie prime o servizi o per altre operazioni di natura commerciale (es. resi, sconti, ribassi) o finanziaria (es. modifiche termini pagamento). I rapporti con privati sono gestiti dall'Ufficio Acquisti.</t>
  </si>
  <si>
    <t xml:space="preserve">Gestione dei rapporti con i clienti. </t>
  </si>
  <si>
    <t>Costituiscono attività a rischio tutti i rapporti intrattenuti con esponenti e dipendenti di clienti (attuali o potenziali) che non rientrano tra le PA e gli incaricati di pubblico servizio finalizzati alla vendita di prodotti o servizi dell’azienda o per altre operazioni di natura commerciale (es. resi, sconti, ribassi) o finanziaria (es. modifiche termini pagamento). I rapporti con privati sono gestiti con Ufficio Commerciale e Ufficio Marketing. 
L'Ufficio AFC si occupa solo dell'emissione della fattura attiva e dell'incasso.</t>
  </si>
  <si>
    <t xml:space="preserve">Costituiscono attività a rischio tutti i rapporti intrattenuti con esponenti e dipendenti di banche ed altri finanziatori (es. società di leasing, factoring) per l’ottenimento o la rinegoziazione di finanziamenti di qualunque tipologia o per altre operazioni di natura finanziaria. Gestione dei rapporti con gli istituti di credito da parte dell'Ufficio AFC. 
</t>
  </si>
  <si>
    <t xml:space="preserve">Gestione dei rapporti con gli istituti di credito. </t>
  </si>
  <si>
    <t xml:space="preserve">Gestione dei rapporti con gli enti di certificazione. </t>
  </si>
  <si>
    <t>Costituiscono attività a rischio tutti i rapporti intrattenuti con esponenti e dipendenti di enti di certificazione dei sistemi di gestione adottati dall’azienda finalizzati all’ottenimento o rinnovo di certificazioni. Gestione dei rapporti con Società di Revisione. Costituiscono attività a rischio tutti i rapporti intrattenuti con esponenti e dipendenti della SdR</t>
  </si>
  <si>
    <t>Gestione attività assembleari</t>
  </si>
  <si>
    <t>- Contratto Collettivo Nazionale;
- Singolo contratto indviduale;
- Cedolini paga</t>
  </si>
  <si>
    <t>Organigramma della sicurezza</t>
  </si>
  <si>
    <t>Gestione dei cantieri mobili o temporanei per interventi connessi all'attività di ASTER svolti dal personale dell'azienda</t>
  </si>
  <si>
    <t>Gestione dei cantieri (in appalto/sub appalto)</t>
  </si>
  <si>
    <t>Si rinvia alla descrizione del processo di appalto riportata nella parte relativa ai reati contro la PA e reati tributari.</t>
  </si>
  <si>
    <r>
      <t>I pagamenti dei fornitori e dipendenti  avvengono nella quasi totalità con bonifico bancario, sulla base dei contratti e degli ordini, mentre il pagamento delle imposte è effettuato con F24.</t>
    </r>
    <r>
      <rPr>
        <sz val="10"/>
        <rFont val="Calibri (Corpo)"/>
      </rPr>
      <t xml:space="preserve">
La società ha una cassa aziendale che viene utilizzata per minute spese, costituita da una cassa centrale e due decentrate. 
Tutte queste spese sono autorizzate dal Responsabile di settore. </t>
    </r>
  </si>
  <si>
    <t>Contratti con fornitori, fatture passive</t>
  </si>
  <si>
    <t>Si rinvia alle attività n. 124 e 125.</t>
  </si>
  <si>
    <t xml:space="preserve">Gli utenti non hanno la possibilità di installare software ed ogni utente ha un profilo a cui sono associati delle regole di accesso ad aree riservate. 
Gli amministratori di sistema sono persone dell'area IT che hanno i diritti per l'installazione e la configurazioni di software. Sono previsti dei firewall per la protezione perimetrale e l'antivirus per l'interno. Sono previsti dei sistemi di monitoraggio per i PC collegati in rete. 
Per il contenuto del sito compresi immagini, materiale e file compete all'ufficio comunicazione. All'ufficio compete la verifica che le immagini e i testi di oggetto copyright. Negli ultimi anni ci sono stati tentativi frequenti di attacchi informatici (piccoli programmi) ma nessuno è andato a buon fine con data losses, data bridge, ecc. C'è un buon committment del vertice per gli investimenti informatici (es. investimento in antivirus). 
</t>
  </si>
  <si>
    <t>Ciclo attivo Conversazione elettronica sostitutiva (con marcatura temporale)
Per il ciclo passivo, hanno fatto tutto conversazione elettronica dall'inizio fino al 2010, mentre dal 2010 ad oggi è cartaceo. 
Per le fatture passive hanno un'ulteriore conservazione elettronica non sostitutiva. 
Libri sociali: conservazione cartacea attualmente.
Per le mail c'è un back up che assicura la possibilità di recupero delle stesse. Dal 2010 al 2021 sono in digitale e cartacea non c'è ancora la conservazione sostitutiva (richiesta ufficio contabilità - per bolle, fatture ed ordini di acquisto). Finora è stato fatto dal 2000 al 2010 (scanner dei documento per passare dal cartaceo all'elettronica con dati di indicizzazione ed i dati sono immodificabili ed il servizio di dematerializzazione è avvenuto tramite aruba).</t>
  </si>
  <si>
    <t>Falsificazione della documentazione da compilare per la gestione dei rifiuti</t>
  </si>
  <si>
    <t>Emissioni in atmosfera in violazine dei valori di emissione</t>
  </si>
  <si>
    <t>Emissioni in atmosfera nell'impianto di bitumazione</t>
  </si>
  <si>
    <t xml:space="preserve">L'unità operativa dell'impianto di produzione verifica la qualità del conglomerato bituminoso (asfalto). I controlli sono effettuati con cadenza settimanale secondo le normative in vigore EN 13108-1. L'azienda è certificata secondo lo standard ISO 9001. Se si riscontrano delle anomalie (percentuale di bitume, granulometria di materie prime) vengono aperte delle non conformità. Nel caso in cui dalla verifica emerge un prodotto di qualità inferiore si prevede il blocco della produzione e l'azienda interviene classificando il prodotto come sfrido di lavorazione. 
L'azienda utilizza tutto il materiale realizzo nell'impianto per asfaltature delle strade. L'azienda non realizza un'attività commerciale che comporta la vendite dell'asfalto a soggetti terzi. </t>
  </si>
  <si>
    <t>- Inquinamento ambientale 
- Disastro ambientale 
- Attività di gestione di rifiuti non autorizzata
- Inquinamento del suolo, del sottosuolo, delle acque superficiali o delle acque sotterranee
- Traffico illecito di rifiuti 
- Attività organizzate per il traffico illecito di rifiuti</t>
  </si>
  <si>
    <t xml:space="preserve">Gestione delle emergenze che possono determinare un impatto ambientale </t>
  </si>
  <si>
    <t>Gestione delle emergenze che possono determinare un impatto ambientale (es. malfunzionamento impianto di bitumazione)</t>
  </si>
  <si>
    <t xml:space="preserve">Gestione dei rifiuti pericolosi e non pericolosi prodotti dall'impianto di conglomerato bituminoso e dalle lavorazioni dei cantieri </t>
  </si>
  <si>
    <t>Indebito utilizzo e falsificazione di strumenti di pagamento diversi dai contanti</t>
  </si>
  <si>
    <t>Detenzione e diffusione di apparecchiature, dispositivi o programmi informatici diretti a commettere reati riguardanti strumenti di pagamento diversi dai contanti</t>
  </si>
  <si>
    <t>Frode informatica</t>
  </si>
  <si>
    <t>Gestione pagamenti fatture</t>
  </si>
  <si>
    <t>Accesso illegittimo ai sistemi informativi aziendali al fine di: - estrarre dati / informazioni / documenti riservati da utilizzare/ diffondere a terzi</t>
  </si>
  <si>
    <t xml:space="preserve">Accesso illegittimo ai sistemi informativi aziendali al fine di: - estrarre dati / informazioni / documenti riservati da utilizzare/ diffondere a terzi; -danneggiare/alterare i dati ivi contenuti o il sistema (es per coprire inefficienze o comportamenti illeciti nell'autorizzazione degli acquisti 
interni) ; - effettuare un trasferimento illecito di denaro, di valore monetario o di valuta virtuale per avvantaggiare un dipendente o la 
Società </t>
  </si>
  <si>
    <t>Mancato controllo sugli accessi al  sistema da parte degli amministratori  di sistema e mancata tracciabilità degli stessi</t>
  </si>
  <si>
    <t>Gestione / acquisto 
banche dati e 
software aziendali                        Gestione, sviluppo 
Sistemi informativi 
interni</t>
  </si>
  <si>
    <t xml:space="preserve">Abusivo utilizzo/detenzione di banche dati/software con lo scopo di commettere attività illecite; Non corretta gestione / sviluppo / danneggiamento di sistemi 
informativi interni anche al fine di avvantaggiare terzi o la Società </t>
  </si>
  <si>
    <t>Il reato in oggetto potrebbe essere commesso  attraverso il danneggiamento del sistema accessi per impedirne la consultazione o sviluppare un software per commettere attività illecite</t>
  </si>
  <si>
    <t>Gestione impropria dei pagamenti anche al fine di avvantaggiare la società o terzi</t>
  </si>
  <si>
    <t>Il reato in oggetto potrebbe essere commesso con il pagamento di importi maggiori o importi non dovuti, la ricezione di denaro proveniente da attività illecite, l'impiego denaro in modo da far perdere le tracce di denaro di origine illecita, utilizzando strumenti di pagamento non intestati alla Società</t>
  </si>
  <si>
    <t xml:space="preserve">Aster ha elaborato una campagna pubblicitaria mediante affissione di cartellonistica con slogan, in particolare da utilizzare in prossimità dei cantieri. </t>
  </si>
  <si>
    <t>La Società presenta richieste per autorizzazioni al Comune per interventi di manutenzioni strade; per autorizzazioni ambientali alla Regione ed ARPAL . La documentazione tecnica necessaria per la richiesta di autorizzazione è predisposta dall'ufficio amministrativo o tecnico.</t>
  </si>
  <si>
    <t>Procedura aziendale in materia di contabilizzazione</t>
  </si>
  <si>
    <t xml:space="preserve">Erogazione e fatturazione dei servizi eseguiti per il Comune di Genova che riguardano 5 macro areee di seguito specificate:
1) Servizi tecnici integrati;
2) settore manutenzione strade;                                                                                                               3) manutenzione rivi e arenili;
4) settore impianti semaforici, elettrici e tecnologici;
5) settore manutenzione verde pubblico;
6) progettazione e realizzazione di nuove opere. 
Il contratto di servizio tra Aster ed il Comune prevede una remunerazione per la manutenzione ordinaria, che corrisponde ad un canone annuale pari all'incirca ad 1/3 dei ricavi di Aster. Il canone è fatturato nei primi 6 mesi dell'anno. I restanti 2/3 (circa) coprono interventi di manutenzione straordinaria. Di questi: 
- 1/3 (circa) per le manutenzioni straordinarie programmabili, in base a programma dei lavori redatto dai settori operativi da Aster (a cavallo tra anno n ed n-1 con incontri con i diversi municipi), a cui segue invio alla Direzione Facility management del Comune, la delibera Giunta Comunali con stanziamento a bilancio del comune come spese degli investimenti. Per quanto riguarda la parte finanziaria viene definita in base agli stanziamenti dei titoli di intervento dei singoli municipi (che tendenzialmente sono costanti negli anni). Una volta finiti i lavori (e raggiunto un certo ammontare), viene inviata una pre-fattura agli uffici comunali con allegato la contabilità dei lavori e una volta vistato la contabilità lavori si procede con la fatturazione;
- il restante 1/3 (addendum extra-contrattuale) delle entrate dal Comune derivano da affidamenti di servizi (in house) per effetto di delibere dell'amministrazione comunale o determine a fronte di richieste di servizi che rientrano nel contratto di servizio. Negli ultimi anni, per questi affidamenti la Direzione facility management chiede informazioni economiche e tecniche ad Aster a supporto delle determine e delibera. Terminato il lavoro, i settori redigono la contabilità, la inviano all'ufficio programmazione che  invia la contabilità alla Direzione dell'ufficio comunale che ha affidato l'incarico a cui segue la fattura a fronte dei servizi resi.
Mensilmente tutti i settori redigono la contabilità lavori trasmessa all'Ufficio Programmazione e consuntivazione, che esegue i controlli delle contabilità lavori (con riferimento ad errori macroscopici di imputazione dei dati) e verifica la relativa copertura finanziaria.
Quando l’attività viene fatturata, la fattura e la documentazione vengono inviate alle Direzioni Comunali competenti.  
</t>
  </si>
  <si>
    <t>- CEO;
- Direttore Generale;                        - Ufficio comunicazione</t>
  </si>
  <si>
    <t>- CEO;
- Direttore Generale;                - Ufficio commerciale.</t>
  </si>
  <si>
    <t xml:space="preserve">Regolamento Aziendale per l'acquisizione di forniture, servizi e lavori" </t>
  </si>
  <si>
    <t xml:space="preserve">"Regolamento Aziendale per l'acquisizione di forniture, servizi e lavori" </t>
  </si>
  <si>
    <t xml:space="preserve">- Regolamento Aziendale per l'acquisizione di forniture, servizi e lavori";
- Regolamento aziendale per le assunzioni di personale e per il conferimento di incarichi di collaborazione o consulenza </t>
  </si>
  <si>
    <t xml:space="preserve">Certificazione OT-23 INAIL;
Regolamento Aziendale per l'acquisizione di forniture, servizi e lavori" </t>
  </si>
  <si>
    <t>-Direttore dei Lavori
-RUP                                             - Responsabile Ufficio approvvigionamenti-</t>
  </si>
  <si>
    <t xml:space="preserve">In ordine all'affidamento degli incarichi professionale vi è una procedura diversa rispetto a quella applicata per gli affidamenti. 
Per i servizi professionali (es. consulente del lavoro) viene seguita la procedura acquisti (descritta nei punti precedenti). 
Solitamente il discrimen tra l'utilizzo della procedura acquisti e assunzione personale è quello dell'intuitus personae. 
Essenzialmente la procedura di assunzione personale per incarichi professionali riguarda gli avvocati (relativamente alla parte stragiudiziale) e il medico del lavoro. 
E' prevista l'autorizzazione/informativa del/al Cda. </t>
  </si>
  <si>
    <t>- CDA;
- CEO
- Responsabile Ufficio Approvvigionamenti e Gare;
- Responsabile Risorse umane;                                           - Responsabile Ufficio Legale.</t>
  </si>
  <si>
    <t xml:space="preserve">L'input all'assunzione di personale generalmente deriva dal CEO, nell'ambito di quanto concordato e autorizzato dal Comune di Genova. 
Generalmente, Aster si avvale di una società esterna (che viene scelta mediante gara e sottoscrizione di un contratto) e solo nell'ipotesi di selezioni ristrette e particolarmente tecniche, allora la selezione e viene operata, in tutte le sue fasi, internamente.
La predisposizione del bando viene operata internamente e approvato dal CEO prima della pubblicazione sul sito internet della Società, del Comune ma anche sui canali social (es. facebook) di Aster. 
La prima selezione viene operata dalla società esterna che riceve le candidature e verifica quali candidati abbiano i requisiti previsti dal bando. 
Qualora il numero dei candidati sia ancora elevato, Aster richiede alla società esterna l'elaborazione di un test scritto (ove i tecnici Aster indicano i possibili quesiti da porre) al fine di una ulteriore scrematura.
A seguito di ciò viene istituita una Commissione interna nominata dal CEO o dal Dirigente/Responsabile avente procura, e nella Commissione solitamente è presenre un membro della società esterna. Formata la Commissione si provvede a seguire quanto statuito dal Regolamento, fino alla elaborazione della graduatoria (ove prevista), la cui validità è di 3 anni o fino all'individuazione del vincitore. La gradutaria e/o il nome del vincitore vengono pubblicati sul sito.
Stilata la graduatoria/individuato il vincitore, si contatta il soggetto che si ritiene idoneo ad assumere:
- in caso di rifiuto, viene formalizzato mediante email conservate;
- in caso di disponibilità, il candidato prima dell'assunzione viene sottoposto a verifiche di idoneità fisica e poi Aster verifca i carichi pendenti, casellario giudiziale, certificato di famiglia etc. 
Se vi è esito positivo delle verifiche, si ha la stipula del contratto che per Aster viene sottoscritto dal Presidente o dal CEO. Al neo assunto viene fornito un set informativo composto da privacy, procedure interne su malattia e infortuni, codice di comportamento, copia ultimo contratto etc. che sono sottoscritti al fine di accertare che il neo assunto li abbia ricevuti. 
</t>
  </si>
  <si>
    <t xml:space="preserve">- Regolamento aziendale per le assunzioni di personale e per il conferimento di incarichi di collaborazione o consulenza </t>
  </si>
  <si>
    <t xml:space="preserve">Ai fini dell'inquadramento contrattuale viene seguito il CCNL.
Per quanto concerrne l'assegnazione di premi, questi sono previsti dallo stesso CCNL ed sono oggetto di accordi integrativi di secondo livello sulla base di obiettivi, individuati dalle parti nel rispetto della normativa, che sono stati raggiunti.
</t>
  </si>
  <si>
    <t>- CEO;                                           - Responsabile Risorse Umane;
- Ufficio AFC</t>
  </si>
  <si>
    <t>- Contratto Collettivo Nazionale;
- Singolo contratto indviiduale;                                                                     - Contrattazione integrativa;
- DUP</t>
  </si>
  <si>
    <t xml:space="preserve">-Cedolini;                                                                                                                - Documentazione amministrativa.
</t>
  </si>
  <si>
    <t xml:space="preserve"> Per gli affidamenti sopra soglia comunitaria si applica la procedura aperta. Il processo è esternalizzato al Comune di Genova.
Ci sono casi in cui a seguito di procedura aperta andata deserta venga fatto l'affidamento diretto (numero inferiore al 10% nel triennio). 
La composizione della commissione è ad opera del RUP. Il Rep. Acquisti può intervenire sul rispetto del principio di rotazione relativo alla composizione. </t>
  </si>
  <si>
    <t>Il reato non è configurabile poiché Aster non rientra nel perimetro di sicurezza nazionale cibernetica</t>
  </si>
  <si>
    <t>- Regolamento Aziendale per l'acquisizione di forniture, servizi e lavori";
- Regolamento aziendale per le assunzioni di personale e per il conferimento di incarichi di collaborazione o consulenza.</t>
  </si>
  <si>
    <t>Certificazione OT-23 INAIL;
Regolamento Aziendale per l'acquisizione di forniture, servizi e lavori".</t>
  </si>
  <si>
    <t>Rilevazione dei dati di gestione tramite la contabilità generale</t>
  </si>
  <si>
    <t>La rilevazione dei dati di gestione nella contabilità generale viene gestita tutta internamente tramite un software gestionale integrato (contabilità generale, industriale etc.).
La rilevazione viene fatta dall'Ufficio AFC per ciclo passivo, mentre il caricamento dei DTT e SAL sono effettuati dall'Ufficio Magazzino dei relativi uffici tecnici. Infine, la fattura passiva è regisitrata dall'Ufficio AFC.
Lo stesso iter è previsto per i cespiti. 
Invece il ciclo attivo è gestito interamente dall'Ufficio AFC.
Per quanto concerne il personale la registrazione è effettuata dall'Ufficio AFC sulla base dei dati forniti dal Consulente esterno.</t>
  </si>
  <si>
    <t xml:space="preserve">Le valutazioni di bilancio sono effettuate nell’ambito delle scritture di assestamento (in particolare, sui valori stimati e congetturati, come gli ammortamenti, gli accantonamenti a fondi rischi e oneri, le svalutazioni, la capitalizzazione degli oneri pluriennali). 
E' prevista la gestione annuale del magazzino. </t>
  </si>
  <si>
    <t>Ufficio AFC; .- Conuslente esterno</t>
  </si>
  <si>
    <t xml:space="preserve">Comunicazione di informazioni economico-finanziarie e di altra natura per consentire di controllare l'andamento della gestione. 
La comunicazione avviene con la Società di Revisione e con il Collegio Sindacale in occasione del bilancio d'esercizio.
Aster provvede a comunicare le informazioni all'Ente di controllo analogo.
Inoltre, sono fornite ulteriori informazioni al Comune di Genova in ordine al bilancio d'esercizio. 
Le comunicazioni possono avvenire anche su richiesta di informazioni da parte del socio o di altri organi sociali.
Le verifiche del Comune di Genova sono effettuate periodicamente al fine di verificare la congruenza del bilancio rispetto al budget iniziale stanziato. I dati sono verificati con cadenza annuale e semestrale attraverso il caricamente da parte di Aster sul software dedicato dal Comune di Genova. </t>
  </si>
  <si>
    <t>La destinazione dell'utile è definito dall'Assemblea in fase di approvazione di bilancio d'esercizio sulla base dello Statuto.</t>
  </si>
  <si>
    <t xml:space="preserve">Attività regolata dalle norme civilistiche sulla distribuibilità degli utili;                                                                                                                                                  </t>
  </si>
  <si>
    <t>Statuto</t>
  </si>
  <si>
    <t>Ufficio Acquisti</t>
  </si>
  <si>
    <t xml:space="preserve">- CDA;
- Ufficio AFC;                                                  - Ufficio QSA.
</t>
  </si>
  <si>
    <t>I rapporti con Assemblea sono in ordine alla redazione del bilancio annuale e l'iter seguito è quello indicato dal dettato codicistico. L'Assemblea procede inoltre alla nomina degli amministratori sulla base della candidature che pervengono al Comune di Genova</t>
  </si>
  <si>
    <t>- CDA; - Ufficio AFC.</t>
  </si>
  <si>
    <t xml:space="preserve">Le attività a rischio comprendono tutti i comportamenti tenuti dagli amministratori, dirigenti e il personale di Aster S.p.A.  nel corso delle attività di verifica ed ispezione da parte delle Autorità di Vigilanza. Tra le attività a rischio si annoverano anche la comunicazione di informazioni richieste dalle autorità di vigilanza nel corso di ispezioni o in altre occasioni. </t>
  </si>
  <si>
    <t>Applicazione delle disposizioni previste nei contratti collettivi nazionali e territoriali relativamente alle retribuzioni applicate ai dipendenti.
Ai fini dell'inquadramento contrattuale viene seguito il CCNL.
Per quanto concerrne l'assegnazione di premi, questi sono previsti dallo stesso CCNL e dalla contrattazione integrativa. 
I premi vengono quantificati e assegnati sulla base degli obiettivi previsti dalla contrattazione di secondo livello.</t>
  </si>
  <si>
    <t>- Responsabile Risorse Umane;                                                  - RSPP</t>
  </si>
  <si>
    <t>- Contratto Collettivo Nazionale;
- Singolo contratto indviduale;                                                                         - Contratto integrativo;
- DUP</t>
  </si>
  <si>
    <t>- RSPP;                                                 - DG
- Responsabile logistica (per la manutenzione dei mezzi e delle attrezzature)
- Coordinatore dell'impianto (per la manutenzione dell’impianto di produzione di bituminoso )</t>
  </si>
  <si>
    <t>-CDA;
- Ufficio AFC</t>
  </si>
  <si>
    <t>Aster ha un proprio sito internet ove sono presenti contenuti di vario genere, tra cui immagini e video riprese dei propri cantieri. La creazione di contenuti multimediali che vengono caricati sul sito internet  è affidata a soggetti terzi, con affidamento diretto da parte dell'Ufficio Approvvigionamenti. 
La gestione del sito internet è svolta anche grazie all'ausilio di soggetto esterno.
Sui contenuti caricati, l'ufficio marketing elabora un piano editoriale settimanale, che viene presentato al CEO, al Direttore Generale e al RSPP (in quanto i contenuti riguardano principalmente cantieri), i quali approvano. In seguito all'approvazione contestuale dei tre soggetti, provvedono alla pubblicazione. 
Aster utilizza anche i social network più conosciuti (Facebook. Twitter, Instagram e telegram). 
Per l'accesso sono previste delle password che sono a disposizione dell'Ufficio Marketing. Una volta effetuato il login, il soggetto diviene amministrazione della pagina. Ogni attività sui social è registrata.</t>
  </si>
  <si>
    <t>il reato in oggetto potrebbe essere commesso con l'emissione di qualsiasi sostanza solida, liquida o gassosa introdotta nell’atmosfera che possa causare inquinamento atmosferico” ed “emissione convogliata” ovvero l’emissione di un effluente effettuata attraverso uno o più appositi punti”.</t>
  </si>
  <si>
    <t>- Responsabile adempimenti ambientali 
- Responsabili dei siti di stoccaggio dei rifiuti
- Coordinatore impianto</t>
  </si>
  <si>
    <t>- Responsabile adempimenti ambientali;
- Responsabili dei siti di stoccaggio dei rifiuti
- Coordinatore impianto</t>
  </si>
  <si>
    <t xml:space="preserve">- Regolamento Aziendale per l'acquisizione di forniture, servizi e lavori" </t>
  </si>
  <si>
    <t>- Ufficio AFC;
- Consulente fiscale esterno</t>
  </si>
  <si>
    <t xml:space="preserve">Gestione dei rifiuti pericolosi e non pericolosi prodotti dall'impianto di produzione del conglomerato bituminoso. Sulla produzione sono svolti dei controlli di qualità.
Nel caso in cui dalla verifica emerge un prodotto di qualità inferiore si prevede il blocco della produzione e l'azienda interviene classificando il prodotto come sfrido di lavorazione (viene trattato come rifiuto - miscela bituminosa con codice CER 170102 - Rifiuto non pericolo). Questo rifiuto viene depositato temponeraneamente nella zona dell'impianto e poi ritirata da un fornitore specializzato. L'azienda prepara i formulari per lo smaltimento.
L'azienda utilizza tutto il materiale di realizzo nell'impianto per asfaltature delle strade.
Dall'impianto vengono prodotti anche altri rifiuti (imballaggi contaminati da sostanze pericolose - per ingrassatori impianti; olio diatermico per riscaldare la cisterna). 
Il processo di produzione dà luogo ad emissioni in atmosfera (c'è un camino nell'impianto). L'azienda ha un'autorizzazione ambientale che prevede il piano di monitoraggio che prescrive un campionamento annuale delle emissione (affidato ad un laboratorio esterno autorizzato - che rilascia un certificato). Inoltre l'azienda fa dei monitoraggi con cadenza 4-5 mesi e il rilascio di certificato. Dalle verifiche svolte non sono finora emerse non conformità.
L'impianto non produce acque reflue industriali.  </t>
  </si>
  <si>
    <t>False indicazioni sulla natura, sulla composizione e sulle caratteristiche chimico-fisiche dei rifiuti nella predisposizione di un certificato di analisi di rifiuti; – area movimentazione nel trasporto di rifiuti</t>
  </si>
  <si>
    <t>False indicazioni sulla natura, sulla composizione e sulle caratteristiche chimico-fisiche dei rifiuti nella predisposizione di un certificato di analisi di rifiuti; i</t>
  </si>
  <si>
    <t xml:space="preserve"> - Direttore Generale;                         -  Coordinatore Impianto</t>
  </si>
  <si>
    <t>Flussi informatici</t>
  </si>
  <si>
    <t xml:space="preserve">
- Direzioni operative;
- Ufficio Acquisti;                        - Ufficio AFC</t>
  </si>
  <si>
    <t xml:space="preserve">Per la quasi totalità l'attività di bitumazione viene eseguita (e contabilizzata) nei confronti del Comune di Genova e residualmente a soggetti privati (es. artigiani). </t>
  </si>
  <si>
    <t>Formazione, in tutto o in parte, di una scrittura privata falsa o, in tutto o in parte, altera, distrugge, sopprime od occulta una scrittura privata vera, in relazione a beni culturali mobili, al fine di farne apparire lecita la provenienza</t>
  </si>
  <si>
    <t>Alienazione o immissione sul mercato di beni culturali senza la prescritta autorizzazione</t>
  </si>
  <si>
    <t>Importazione di beni culturali provenienti da delitto ovvero rinvenuti a seguito di ricerche svolte senza autorizzazione, ove prevista dall'ordinamento dello Stato in cui il rinvenimento ha avuto luogo, ovvero esportati da un altro Stato in violazione della legge in materia di protezione del patrimonio culturale di quello Stato</t>
  </si>
  <si>
    <t>Trasferimento all'estero di beni culturali, cose di interesse artistico, storico, archeologico, etnoantropologico, bibliografico, documentale o archivistico o altre cose oggetto di specifiche disposizioni di tutela ai sensi della normativa sui beni culturali, senza attestato di libera circolazione o licenza di esportazione,</t>
  </si>
  <si>
    <t>Autorizzazione delle Autorità competenti</t>
  </si>
  <si>
    <t>- Contraffazione, alterazione o riproduzione di un'opera di pittura, scultura o grafica ovvero un oggetto di antichità o di interesse storico o archeologico; - alterazione o riproduzione, messa in commercio, detenzione per farne commercio, introduzione a questo fine nel territorio dello Stato o comunque messa in circolazione, come autentici, di esemplari contraffatti, alterati o riprodotti di opere di pittura, scultura o grafica, di oggetti di antichità o di oggetti di interesse storico o archeologico; - autentica di opere od oggetti di interesse storico o archeologico contraffatti, alterati o riprodotti; - accreditamento o contributo ad accreditare, conoscendone la falsità, come autentici di opere od oggetti indicati di interesse storico o archeologico contraffatti, alterati o riprodotti.</t>
  </si>
  <si>
    <t>Sostituizione o trasferimento di beni culturali provenienti da delitto non colposo, ovvero compiemento, in relazione ad essi , di altre operazioni in modo da ostacolare l'identificazione della loro provenienza delittuosa</t>
  </si>
  <si>
    <t>- Resp. IT;
- Ufficio interessato</t>
  </si>
  <si>
    <t>Astrattamente configurabile poiché, alla data di aggiornamento del modello 231 Aster tra le attività non prevede la messa in commercio di prodotti.</t>
  </si>
  <si>
    <t>Attività manutentiva beni ed edifici pubblici</t>
  </si>
  <si>
    <t>Distruzione, dispersione, deterioramento o resa, in tutto o in parte, di un bene culturale o paesaggistico proprio o altrui  inservibile o non fruibile; deturpazione o imbrattamento di beni culturali o paesaggistici propri o altrui, ovvero destinazione di beni culturali a un uso incompatibile con il loro carattere storico o artistico ovvero pregiudizievole per la loro conservazione o integrità</t>
  </si>
  <si>
    <t>Reato astrttamente configurabile</t>
  </si>
  <si>
    <t>- CEO; - Direttore Generale; Responsabili di ufficio; - Dipendenti settori della produzione</t>
  </si>
  <si>
    <t>Appropriazione di un bene culturale  di cui si abbia, a qualsiasi titolo, il possesso</t>
  </si>
  <si>
    <t>Impossessamento di un bene culturale mobile altrui, sottraendolo a chi lo detiene</t>
  </si>
  <si>
    <t xml:space="preserve">Ricezione o occultamento di beni culturali provenienti da un qualsiasi delitto </t>
  </si>
  <si>
    <t>Appropriazione di beni culturali in occasione di incontri con il personale del Comune di Genova presso le loro sedi nonchè in occasione dell'accesso da parte del personale addetto alla manutenzione a edifici pubblici (Sede del Comune di Genova, scuole ecc) nell'ambito dell'attività di manutenzione degli impianti  o in quello dell'attività di manutenzione di parchi e ville comunali affidate all'Azienda; appropriazione di beni mobili culturali (ad es. orologi cittadini) affidati alla manutenzione dell'Azienda</t>
  </si>
  <si>
    <t>Sottrazione di beni culturali in occasione di incontri con il personale del Comune di Genova presso le loro sedi nonchè in occasione dell'accesso da parte del personale addetto alla manutenzione a edifici pubblici (Sede del Comune di Genova, scuole ecc) nell'ambito dell'attività di manutenzione degli impianti  o in quello dell'attività di manutenzione di parchi e ville comunali affidate all'Azienda; sottrazione di beni mobili culturali (ad es. orologi cittadini) affidati alla manutenzione dell'Azienda</t>
  </si>
  <si>
    <t xml:space="preserve">Ricezione da parte del personale della PA con cui la Società collabora di beni culturali </t>
  </si>
  <si>
    <t>Attività manutentiva di beni ed edifici pubblici (ad es. fontane pubblice, orologi storici, sede del Comune di Genova) nell'ambito del contratto di servizio della Società</t>
  </si>
  <si>
    <t>Personale dei settori della produzione</t>
  </si>
  <si>
    <t>Attività manutentiva di beni ed edifici pubblici (ad es. fontane pubblice, orologi storici, sede del Comune di Genova) nell'ambito del contratto di servizio della Società; rapporti con il personale del Comune di Genova</t>
  </si>
  <si>
    <t>Aster di regola non esegue sponsorizzazioni né eroga altre liberalità, salvo casi eccezioni, su richiesta della  PA,  che sono sottoposti all'approvazione del Consiglio di Amministrazione</t>
  </si>
  <si>
    <t>- Richiesta di servizio;
- Corrispondenza;
- Autorizzazione CDA</t>
  </si>
  <si>
    <t>Cordie etico</t>
  </si>
  <si>
    <t>Codice etico
Fatture acquisto omaggi
Bonifico per somme destinate ad erogazione liberale</t>
  </si>
  <si>
    <t>Codice etico
Fatture e note spese per spese di rappresentanza
Movimentazioni su carte di credito e bonifico per somme destinate ad erogazione liberale</t>
  </si>
  <si>
    <t>- Richiesta sponsorizzazione
- Contratto di sponsorizzazione
Bonifico per somme destinate a sponsorizzazione</t>
  </si>
  <si>
    <t>Veriifiche da parte della Società di revisione e del Collegio Sindacale</t>
  </si>
  <si>
    <t>Veriifiche da parte del Collegio Sindacale</t>
  </si>
  <si>
    <t>La società non è oggi in una situazione di liquidazione</t>
  </si>
  <si>
    <t xml:space="preserve">Il bitume che realizzano è soggetto a controlli interni (ogni 1.000 quintali), che consiste in un prelievo (in tre punti distinti) del materiale sull'autocarro - non stazione mai in un silos -  e procedono all'analisi a norma UNI. In caso di anomalie/difformità intervengono direttamente sulla ricetta. 
Ogni variazione e/o modifica viene registrata sul loto intranet. 
Il bitume che non presenta le caratteristiche richieste non viene venduto ma usato come sottofondo. 
Per i rifiuti, prima di venire trasportato e mandato via (formulario, registro carico-scarico), le analisi sono effettuate da un laboratorio esterno (Ireo società certificata) circa la caratterizzazione del materiale. Qualora l'esito sia positivo l'impresa trasportatrice - scelta con gara - provvede a caricare ed a portare i rifiuti in un centro i recupero.  
La fase dello smaltimento raccoglie principalmente terra, rocce e croste di asfalto.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</si>
</sst>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sz val="10"/>
      <name val="Arial"/>
      <family val="2"/>
    </font>
    <font>
      <sz val="10"/>
      <name val="Calibri"/>
      <family val="2"/>
    </font>
    <font>
      <b/>
      <sz val="10"/>
      <name val="Calibri"/>
      <family val="2"/>
    </font>
    <font>
      <b/>
      <sz val="10"/>
      <name val="Arial"/>
      <family val="2"/>
    </font>
    <font>
      <u/>
      <sz val="11"/>
      <color theme="10"/>
      <name val="Calibri"/>
      <family val="2"/>
      <scheme val="minor"/>
    </font>
    <font>
      <sz val="10"/>
      <name val="Calibri"/>
      <family val="2"/>
      <scheme val="minor"/>
    </font>
    <font>
      <b/>
      <sz val="14"/>
      <color rgb="FFFF0000"/>
      <name val="Calibri"/>
      <family val="2"/>
    </font>
    <font>
      <sz val="11"/>
      <name val="Calibri"/>
      <family val="2"/>
    </font>
    <font>
      <sz val="12"/>
      <color theme="1"/>
      <name val="Calibri"/>
      <family val="2"/>
      <scheme val="minor"/>
    </font>
    <font>
      <b/>
      <sz val="11"/>
      <color rgb="FFFF0000"/>
      <name val="Calibri"/>
      <family val="2"/>
    </font>
    <font>
      <b/>
      <sz val="11"/>
      <name val="Calibri"/>
      <family val="2"/>
    </font>
    <font>
      <sz val="11"/>
      <color rgb="FFFF0000"/>
      <name val="Calibri"/>
      <family val="2"/>
    </font>
    <font>
      <i/>
      <sz val="11"/>
      <name val="Calibri"/>
      <family val="2"/>
    </font>
    <font>
      <sz val="11"/>
      <color indexed="18"/>
      <name val="Calibri"/>
      <family val="2"/>
    </font>
    <font>
      <sz val="11"/>
      <color rgb="FF000000"/>
      <name val="Calibri"/>
      <family val="2"/>
    </font>
    <font>
      <u/>
      <sz val="11"/>
      <color theme="11"/>
      <name val="Calibri"/>
      <family val="2"/>
      <scheme val="minor"/>
    </font>
    <font>
      <b/>
      <sz val="10"/>
      <name val="Calibri"/>
      <family val="2"/>
      <scheme val="minor"/>
    </font>
    <font>
      <b/>
      <sz val="16"/>
      <color theme="1"/>
      <name val="Calibri"/>
      <family val="2"/>
      <scheme val="minor"/>
    </font>
    <font>
      <b/>
      <sz val="22"/>
      <color theme="1"/>
      <name val="Calibri"/>
      <family val="2"/>
      <scheme val="minor"/>
    </font>
    <font>
      <b/>
      <sz val="26"/>
      <color theme="1"/>
      <name val="Calibri"/>
      <family val="2"/>
      <scheme val="minor"/>
    </font>
    <font>
      <b/>
      <sz val="16"/>
      <color rgb="FFFF0000"/>
      <name val="Calibri"/>
      <family val="2"/>
      <scheme val="minor"/>
    </font>
    <font>
      <sz val="10"/>
      <color theme="1"/>
      <name val="Calibri"/>
      <family val="2"/>
      <scheme val="minor"/>
    </font>
    <font>
      <b/>
      <sz val="10"/>
      <color theme="1"/>
      <name val="Calibri"/>
      <family val="2"/>
      <scheme val="minor"/>
    </font>
    <font>
      <sz val="10"/>
      <color theme="1"/>
      <name val="Calibri (Corpo)"/>
    </font>
    <font>
      <u/>
      <sz val="10"/>
      <name val="Calibri (Corpo)"/>
    </font>
    <font>
      <sz val="10"/>
      <name val="Calibri (Corpo)"/>
    </font>
    <font>
      <u/>
      <sz val="10"/>
      <color theme="1"/>
      <name val="Calibri (Corpo)"/>
    </font>
    <font>
      <b/>
      <u/>
      <sz val="10"/>
      <color rgb="FFFF0000"/>
      <name val="Calibri (Corpo)"/>
    </font>
    <font>
      <sz val="11"/>
      <name val="Calibri"/>
      <family val="2"/>
      <scheme val="minor"/>
    </font>
    <font>
      <b/>
      <sz val="9"/>
      <color rgb="FF000000"/>
      <name val="Tahoma"/>
      <family val="2"/>
    </font>
    <font>
      <sz val="9"/>
      <color rgb="FF000000"/>
      <name val="Tahoma"/>
      <family val="2"/>
    </font>
    <font>
      <sz val="9"/>
      <color theme="1"/>
      <name val="Calibri"/>
      <family val="2"/>
      <scheme val="minor"/>
    </font>
    <font>
      <sz val="10"/>
      <color rgb="FF000000"/>
      <name val="Calibri"/>
      <family val="2"/>
      <scheme val="minor"/>
    </font>
  </fonts>
  <fills count="10">
    <fill>
      <patternFill patternType="none"/>
    </fill>
    <fill>
      <patternFill patternType="gray125"/>
    </fill>
    <fill>
      <patternFill patternType="solid">
        <fgColor rgb="FFEFEFEF"/>
        <bgColor rgb="FF000000"/>
      </patternFill>
    </fill>
    <fill>
      <patternFill patternType="solid">
        <fgColor rgb="FFEFEFEF"/>
        <bgColor rgb="FFFFFFFF"/>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rgb="FFFF0000"/>
        <bgColor indexed="64"/>
      </patternFill>
    </fill>
    <fill>
      <patternFill patternType="solid">
        <fgColor theme="4" tint="0.79998168889431442"/>
        <bgColor indexed="64"/>
      </patternFill>
    </fill>
  </fills>
  <borders count="2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indexed="64"/>
      </bottom>
      <diagonal/>
    </border>
    <border>
      <left/>
      <right/>
      <top style="thin">
        <color auto="1"/>
      </top>
      <bottom style="thin">
        <color auto="1"/>
      </bottom>
      <diagonal/>
    </border>
  </borders>
  <cellStyleXfs count="13">
    <xf numFmtId="0" fontId="0" fillId="0" borderId="0"/>
    <xf numFmtId="0" fontId="1" fillId="0" borderId="0"/>
    <xf numFmtId="0" fontId="2" fillId="0" borderId="0"/>
    <xf numFmtId="0" fontId="6" fillId="0" borderId="0" applyNumberFormat="0" applyFill="0" applyBorder="0" applyAlignment="0" applyProtection="0"/>
    <xf numFmtId="0" fontId="10" fillId="0" borderId="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154">
    <xf numFmtId="0" fontId="0" fillId="0" borderId="0" xfId="0"/>
    <xf numFmtId="0" fontId="9" fillId="0" borderId="0" xfId="2" applyFont="1"/>
    <xf numFmtId="0" fontId="12" fillId="0" borderId="3" xfId="2" applyFont="1" applyBorder="1" applyAlignment="1">
      <alignment horizontal="center" vertical="center"/>
    </xf>
    <xf numFmtId="1" fontId="9" fillId="0" borderId="3" xfId="4" applyNumberFormat="1" applyFont="1" applyBorder="1" applyAlignment="1">
      <alignment horizontal="center" vertical="center"/>
    </xf>
    <xf numFmtId="0" fontId="9" fillId="0" borderId="3" xfId="4" applyFont="1" applyBorder="1" applyAlignment="1">
      <alignment vertical="center"/>
    </xf>
    <xf numFmtId="0" fontId="12" fillId="0" borderId="3" xfId="2" applyFont="1" applyBorder="1" applyAlignment="1">
      <alignment vertical="center" wrapText="1"/>
    </xf>
    <xf numFmtId="0" fontId="12" fillId="0" borderId="3" xfId="2" applyFont="1" applyBorder="1" applyAlignment="1">
      <alignment horizontal="justify" vertical="center" wrapText="1"/>
    </xf>
    <xf numFmtId="0" fontId="9" fillId="0" borderId="3" xfId="2" quotePrefix="1" applyFont="1" applyBorder="1" applyAlignment="1">
      <alignment horizontal="center" vertical="center"/>
    </xf>
    <xf numFmtId="0" fontId="9" fillId="0" borderId="3" xfId="2" applyFont="1" applyBorder="1" applyAlignment="1">
      <alignment horizontal="center" vertical="center"/>
    </xf>
    <xf numFmtId="0" fontId="9" fillId="0" borderId="3" xfId="2" applyFont="1" applyBorder="1" applyAlignment="1">
      <alignment vertical="center" wrapText="1"/>
    </xf>
    <xf numFmtId="0" fontId="12" fillId="0" borderId="3" xfId="2" applyFont="1" applyBorder="1" applyAlignment="1">
      <alignment horizontal="center" vertical="center" wrapText="1"/>
    </xf>
    <xf numFmtId="0" fontId="9" fillId="0" borderId="3" xfId="2" applyFont="1" applyBorder="1" applyAlignment="1">
      <alignment horizontal="justify" vertical="center" wrapText="1"/>
    </xf>
    <xf numFmtId="16" fontId="9" fillId="0" borderId="3" xfId="2" quotePrefix="1" applyNumberFormat="1" applyFont="1" applyBorder="1" applyAlignment="1">
      <alignment horizontal="center" vertical="center"/>
    </xf>
    <xf numFmtId="0" fontId="13" fillId="0" borderId="0" xfId="2" applyFont="1"/>
    <xf numFmtId="1" fontId="14" fillId="0" borderId="3" xfId="4" applyNumberFormat="1" applyFont="1" applyBorder="1" applyAlignment="1">
      <alignment horizontal="center" vertical="center"/>
    </xf>
    <xf numFmtId="0" fontId="14" fillId="0" borderId="3" xfId="4" applyFont="1" applyBorder="1" applyAlignment="1">
      <alignment vertical="center"/>
    </xf>
    <xf numFmtId="0" fontId="9" fillId="0" borderId="0" xfId="4" applyFont="1"/>
    <xf numFmtId="0" fontId="12" fillId="0" borderId="0" xfId="5" applyFont="1" applyAlignment="1">
      <alignment horizontal="center" vertical="center" wrapText="1"/>
    </xf>
    <xf numFmtId="0" fontId="9" fillId="0" borderId="4" xfId="2" applyFont="1" applyBorder="1" applyAlignment="1">
      <alignment horizontal="justify" vertical="center" wrapText="1"/>
    </xf>
    <xf numFmtId="0" fontId="9" fillId="3" borderId="5" xfId="4" applyFont="1" applyFill="1" applyBorder="1" applyAlignment="1">
      <alignment horizontal="center" vertical="center" wrapText="1"/>
    </xf>
    <xf numFmtId="0" fontId="11" fillId="2" borderId="6" xfId="4" applyFont="1" applyFill="1" applyBorder="1" applyAlignment="1">
      <alignment horizontal="justify" vertical="center" wrapText="1"/>
    </xf>
    <xf numFmtId="0" fontId="9" fillId="0" borderId="7" xfId="4" applyFont="1" applyBorder="1" applyAlignment="1">
      <alignment horizontal="center" vertical="center" wrapText="1"/>
    </xf>
    <xf numFmtId="0" fontId="9" fillId="0" borderId="8" xfId="4" applyFont="1" applyBorder="1" applyAlignment="1">
      <alignment horizontal="justify" vertical="center" wrapText="1"/>
    </xf>
    <xf numFmtId="0" fontId="9" fillId="0" borderId="3" xfId="2" applyFont="1" applyBorder="1" applyAlignment="1">
      <alignment vertical="center"/>
    </xf>
    <xf numFmtId="0" fontId="9" fillId="0" borderId="0" xfId="2" applyFont="1" applyAlignment="1">
      <alignment vertical="center"/>
    </xf>
    <xf numFmtId="0" fontId="9" fillId="0" borderId="0" xfId="2" applyFont="1" applyAlignment="1">
      <alignment horizontal="justify" wrapText="1"/>
    </xf>
    <xf numFmtId="0" fontId="15" fillId="0" borderId="0" xfId="2" applyFont="1" applyAlignment="1">
      <alignment horizontal="left" indent="8"/>
    </xf>
    <xf numFmtId="0" fontId="9" fillId="0" borderId="0" xfId="4" applyFont="1" applyAlignment="1">
      <alignment horizontal="center" vertical="top" wrapText="1"/>
    </xf>
    <xf numFmtId="0" fontId="9" fillId="0" borderId="0" xfId="4" applyFont="1" applyAlignment="1">
      <alignment horizontal="justify" vertical="top" wrapText="1"/>
    </xf>
    <xf numFmtId="0" fontId="16" fillId="2" borderId="5" xfId="4" applyFont="1" applyFill="1" applyBorder="1" applyAlignment="1">
      <alignment horizontal="center" vertical="center" wrapText="1"/>
    </xf>
    <xf numFmtId="0" fontId="16" fillId="0" borderId="7" xfId="4" applyFont="1" applyBorder="1" applyAlignment="1">
      <alignment horizontal="center" vertical="center" wrapText="1"/>
    </xf>
    <xf numFmtId="0" fontId="16" fillId="0" borderId="8" xfId="4" applyFont="1" applyBorder="1" applyAlignment="1">
      <alignment horizontal="justify" vertical="center" wrapText="1"/>
    </xf>
    <xf numFmtId="0" fontId="7" fillId="0" borderId="9" xfId="0" applyFont="1" applyBorder="1" applyAlignment="1">
      <alignment horizontal="left" vertical="center" wrapText="1"/>
    </xf>
    <xf numFmtId="0" fontId="7" fillId="0" borderId="9" xfId="0" quotePrefix="1" applyFont="1" applyBorder="1" applyAlignment="1">
      <alignment horizontal="left" vertical="center" wrapText="1"/>
    </xf>
    <xf numFmtId="0" fontId="3" fillId="0" borderId="9" xfId="1" applyFont="1" applyBorder="1" applyAlignment="1">
      <alignment horizontal="left" vertical="center" wrapText="1"/>
    </xf>
    <xf numFmtId="0" fontId="7" fillId="0" borderId="0" xfId="0" applyFont="1" applyAlignment="1">
      <alignment horizontal="left" vertical="center"/>
    </xf>
    <xf numFmtId="0" fontId="7" fillId="0" borderId="9" xfId="3" applyFont="1" applyFill="1" applyBorder="1" applyAlignment="1">
      <alignment horizontal="left" vertical="center" wrapText="1"/>
    </xf>
    <xf numFmtId="0" fontId="7" fillId="0" borderId="9" xfId="0" applyFont="1" applyBorder="1" applyAlignment="1">
      <alignment horizontal="left" vertical="center"/>
    </xf>
    <xf numFmtId="0" fontId="3" fillId="0" borderId="9" xfId="2" quotePrefix="1" applyFont="1" applyBorder="1" applyAlignment="1">
      <alignment horizontal="left" vertical="center" wrapText="1"/>
    </xf>
    <xf numFmtId="0" fontId="3" fillId="0" borderId="9" xfId="0" applyFont="1" applyBorder="1" applyAlignment="1">
      <alignment horizontal="left" vertical="center" wrapText="1"/>
    </xf>
    <xf numFmtId="0" fontId="7" fillId="0" borderId="0" xfId="0" applyFont="1" applyAlignment="1">
      <alignment horizontal="center" vertical="center"/>
    </xf>
    <xf numFmtId="0" fontId="7" fillId="0" borderId="9" xfId="3" quotePrefix="1" applyFont="1" applyFill="1" applyBorder="1" applyAlignment="1">
      <alignment horizontal="left" vertical="center" wrapText="1"/>
    </xf>
    <xf numFmtId="0" fontId="12" fillId="0" borderId="0" xfId="2" applyFont="1" applyAlignment="1">
      <alignment horizontal="center" vertical="center"/>
    </xf>
    <xf numFmtId="0" fontId="9" fillId="0" borderId="0" xfId="2" quotePrefix="1" applyFont="1" applyAlignment="1">
      <alignment horizontal="center" vertical="center"/>
    </xf>
    <xf numFmtId="0" fontId="9" fillId="0" borderId="0" xfId="2" applyFont="1" applyAlignment="1">
      <alignment horizontal="center" vertical="center"/>
    </xf>
    <xf numFmtId="16" fontId="9" fillId="0" borderId="0" xfId="2" quotePrefix="1" applyNumberFormat="1" applyFont="1" applyAlignment="1">
      <alignment horizontal="center" vertical="center"/>
    </xf>
    <xf numFmtId="0" fontId="7" fillId="0" borderId="9" xfId="0" applyFont="1" applyBorder="1" applyAlignment="1">
      <alignment horizontal="center" vertical="center"/>
    </xf>
    <xf numFmtId="0" fontId="4" fillId="0" borderId="9" xfId="1" applyFont="1" applyBorder="1" applyAlignment="1">
      <alignment horizontal="center" vertical="center" wrapText="1"/>
    </xf>
    <xf numFmtId="0" fontId="7" fillId="0" borderId="9" xfId="0" applyFont="1" applyBorder="1" applyAlignment="1">
      <alignment horizontal="center" vertical="center" wrapText="1"/>
    </xf>
    <xf numFmtId="0" fontId="18" fillId="0" borderId="9" xfId="0" quotePrefix="1" applyFont="1" applyBorder="1" applyAlignment="1">
      <alignment horizontal="center" vertical="center" wrapText="1"/>
    </xf>
    <xf numFmtId="0" fontId="7" fillId="4" borderId="0" xfId="0" applyFont="1" applyFill="1" applyAlignment="1">
      <alignment horizontal="left" vertical="center"/>
    </xf>
    <xf numFmtId="0" fontId="18" fillId="0" borderId="9" xfId="0" applyFont="1" applyBorder="1" applyAlignment="1">
      <alignment horizontal="center" vertical="center" wrapText="1"/>
    </xf>
    <xf numFmtId="0" fontId="7" fillId="5" borderId="9" xfId="3" applyFont="1" applyFill="1" applyBorder="1" applyAlignment="1">
      <alignment horizontal="left" vertical="center" wrapText="1"/>
    </xf>
    <xf numFmtId="0" fontId="7" fillId="5" borderId="9" xfId="0" applyFont="1" applyFill="1" applyBorder="1" applyAlignment="1">
      <alignment horizontal="center" vertical="center"/>
    </xf>
    <xf numFmtId="0" fontId="7" fillId="5" borderId="9" xfId="0" applyFont="1" applyFill="1" applyBorder="1" applyAlignment="1">
      <alignment horizontal="left" vertical="center" wrapText="1"/>
    </xf>
    <xf numFmtId="0" fontId="7" fillId="5" borderId="9" xfId="0" quotePrefix="1" applyFont="1" applyFill="1" applyBorder="1" applyAlignment="1">
      <alignment horizontal="left" vertical="center" wrapText="1"/>
    </xf>
    <xf numFmtId="0" fontId="4" fillId="5" borderId="9" xfId="1" applyFont="1" applyFill="1" applyBorder="1" applyAlignment="1">
      <alignment horizontal="center" vertical="center" wrapText="1"/>
    </xf>
    <xf numFmtId="0" fontId="18" fillId="5" borderId="9" xfId="0" quotePrefix="1" applyFont="1" applyFill="1" applyBorder="1" applyAlignment="1">
      <alignment horizontal="center" vertical="center" wrapText="1"/>
    </xf>
    <xf numFmtId="0" fontId="7" fillId="0" borderId="18" xfId="0" applyFont="1" applyBorder="1" applyAlignment="1">
      <alignment horizontal="left" vertical="center"/>
    </xf>
    <xf numFmtId="0" fontId="7" fillId="5" borderId="9" xfId="0" applyFont="1" applyFill="1" applyBorder="1" applyAlignment="1">
      <alignment horizontal="left" vertical="center"/>
    </xf>
    <xf numFmtId="0" fontId="7" fillId="5" borderId="9" xfId="3" quotePrefix="1" applyFont="1" applyFill="1" applyBorder="1" applyAlignment="1">
      <alignment horizontal="left" vertical="center" wrapText="1"/>
    </xf>
    <xf numFmtId="0" fontId="23" fillId="0" borderId="9" xfId="0" applyFont="1" applyBorder="1" applyAlignment="1">
      <alignment horizontal="center" vertical="center"/>
    </xf>
    <xf numFmtId="0" fontId="23" fillId="0" borderId="9" xfId="0" applyFont="1" applyBorder="1" applyAlignment="1">
      <alignment horizontal="left" vertical="center" wrapText="1"/>
    </xf>
    <xf numFmtId="0" fontId="23" fillId="0" borderId="9" xfId="3" applyFont="1" applyFill="1" applyBorder="1" applyAlignment="1">
      <alignment horizontal="left" vertical="center" wrapText="1"/>
    </xf>
    <xf numFmtId="0" fontId="23" fillId="0" borderId="9" xfId="0" quotePrefix="1" applyFont="1" applyBorder="1" applyAlignment="1">
      <alignment horizontal="left" vertical="center" wrapText="1"/>
    </xf>
    <xf numFmtId="0" fontId="23" fillId="0" borderId="9" xfId="0" applyFont="1" applyBorder="1" applyAlignment="1">
      <alignment horizontal="left" vertical="center"/>
    </xf>
    <xf numFmtId="0" fontId="24" fillId="0" borderId="9" xfId="0" quotePrefix="1" applyFont="1" applyBorder="1" applyAlignment="1">
      <alignment horizontal="center" vertical="center" wrapText="1"/>
    </xf>
    <xf numFmtId="0" fontId="7" fillId="6" borderId="9" xfId="0" applyFont="1" applyFill="1" applyBorder="1" applyAlignment="1">
      <alignment horizontal="left" vertical="center" wrapText="1"/>
    </xf>
    <xf numFmtId="0" fontId="18" fillId="6" borderId="9" xfId="0" quotePrefix="1" applyFont="1" applyFill="1" applyBorder="1" applyAlignment="1">
      <alignment horizontal="center" vertical="center" wrapText="1"/>
    </xf>
    <xf numFmtId="0" fontId="7" fillId="6" borderId="0" xfId="0" applyFont="1" applyFill="1" applyAlignment="1">
      <alignment horizontal="left" vertical="center"/>
    </xf>
    <xf numFmtId="0" fontId="23" fillId="0" borderId="0" xfId="0" applyFont="1" applyAlignment="1">
      <alignment horizontal="left" vertical="center"/>
    </xf>
    <xf numFmtId="0" fontId="23" fillId="0" borderId="9" xfId="2" quotePrefix="1" applyFont="1" applyBorder="1" applyAlignment="1">
      <alignment horizontal="left" vertical="center" wrapText="1"/>
    </xf>
    <xf numFmtId="0" fontId="5" fillId="0" borderId="0" xfId="2" applyFont="1" applyAlignment="1">
      <alignment horizontal="center" vertical="center"/>
    </xf>
    <xf numFmtId="0" fontId="3" fillId="0" borderId="9" xfId="1" applyFont="1" applyBorder="1" applyAlignment="1">
      <alignment horizontal="justify" vertical="center" wrapText="1"/>
    </xf>
    <xf numFmtId="0" fontId="18" fillId="0" borderId="9" xfId="0" quotePrefix="1" applyFont="1" applyBorder="1" applyAlignment="1">
      <alignment horizontal="left" vertical="center" wrapText="1"/>
    </xf>
    <xf numFmtId="0" fontId="3" fillId="0" borderId="9" xfId="1" applyFont="1" applyBorder="1" applyAlignment="1">
      <alignment vertical="center" wrapText="1"/>
    </xf>
    <xf numFmtId="0" fontId="24" fillId="0" borderId="9" xfId="0" quotePrefix="1" applyFont="1" applyBorder="1" applyAlignment="1">
      <alignment horizontal="left" vertical="center" wrapText="1"/>
    </xf>
    <xf numFmtId="0" fontId="7" fillId="6" borderId="9" xfId="0" applyFont="1" applyFill="1" applyBorder="1" applyAlignment="1">
      <alignment horizontal="center" vertical="center"/>
    </xf>
    <xf numFmtId="0" fontId="7" fillId="6" borderId="9" xfId="3" applyFont="1" applyFill="1" applyBorder="1" applyAlignment="1">
      <alignment horizontal="left" vertical="center" wrapText="1"/>
    </xf>
    <xf numFmtId="0" fontId="7" fillId="6" borderId="9" xfId="0" quotePrefix="1" applyFont="1" applyFill="1" applyBorder="1" applyAlignment="1">
      <alignment horizontal="left" vertical="center" wrapText="1"/>
    </xf>
    <xf numFmtId="0" fontId="23" fillId="0" borderId="9" xfId="0" applyFont="1" applyBorder="1" applyAlignment="1">
      <alignment vertical="center" wrapText="1"/>
    </xf>
    <xf numFmtId="0" fontId="7" fillId="8" borderId="0" xfId="0" applyFont="1" applyFill="1" applyAlignment="1">
      <alignment horizontal="left" vertical="center"/>
    </xf>
    <xf numFmtId="0" fontId="0" fillId="4" borderId="9" xfId="0" applyFill="1" applyBorder="1"/>
    <xf numFmtId="0" fontId="0" fillId="0" borderId="9" xfId="0" applyBorder="1" applyAlignment="1">
      <alignment vertical="center" wrapText="1"/>
    </xf>
    <xf numFmtId="0" fontId="0" fillId="0" borderId="9" xfId="0" quotePrefix="1" applyBorder="1" applyAlignment="1">
      <alignment wrapText="1"/>
    </xf>
    <xf numFmtId="0" fontId="30" fillId="0" borderId="9" xfId="0" applyFont="1" applyBorder="1" applyAlignment="1">
      <alignment horizontal="left" vertical="center" wrapText="1"/>
    </xf>
    <xf numFmtId="0" fontId="0" fillId="0" borderId="9" xfId="0" quotePrefix="1" applyBorder="1" applyAlignment="1">
      <alignment vertical="center" wrapText="1"/>
    </xf>
    <xf numFmtId="0" fontId="23" fillId="0" borderId="9" xfId="0" applyFont="1" applyBorder="1" applyAlignment="1">
      <alignment vertical="center"/>
    </xf>
    <xf numFmtId="0" fontId="23" fillId="0" borderId="9" xfId="0" applyFont="1" applyBorder="1"/>
    <xf numFmtId="0" fontId="0" fillId="0" borderId="9" xfId="0" applyBorder="1"/>
    <xf numFmtId="0" fontId="7" fillId="6" borderId="9" xfId="0" applyFont="1" applyFill="1" applyBorder="1" applyAlignment="1">
      <alignment horizontal="left" vertical="center"/>
    </xf>
    <xf numFmtId="0" fontId="7" fillId="9" borderId="0" xfId="0" applyFont="1" applyFill="1" applyAlignment="1">
      <alignment horizontal="left" vertical="center"/>
    </xf>
    <xf numFmtId="0" fontId="7" fillId="0" borderId="9" xfId="0" quotePrefix="1" applyFont="1" applyBorder="1" applyAlignment="1">
      <alignment horizontal="left" vertical="center"/>
    </xf>
    <xf numFmtId="0" fontId="18" fillId="0" borderId="9" xfId="0" applyFont="1" applyBorder="1" applyAlignment="1">
      <alignment horizontal="center" vertical="center"/>
    </xf>
    <xf numFmtId="0" fontId="18" fillId="5" borderId="9" xfId="0" applyFont="1" applyFill="1" applyBorder="1" applyAlignment="1">
      <alignment horizontal="left" vertical="center"/>
    </xf>
    <xf numFmtId="0" fontId="18" fillId="5" borderId="9" xfId="0" applyFont="1" applyFill="1" applyBorder="1" applyAlignment="1">
      <alignment horizontal="center" vertical="center"/>
    </xf>
    <xf numFmtId="0" fontId="24" fillId="0" borderId="9" xfId="0" applyFont="1" applyBorder="1" applyAlignment="1">
      <alignment horizontal="center" vertical="center"/>
    </xf>
    <xf numFmtId="0" fontId="34" fillId="0" borderId="9" xfId="0" applyFont="1" applyBorder="1" applyAlignment="1">
      <alignment horizontal="left" vertical="center" wrapText="1"/>
    </xf>
    <xf numFmtId="0" fontId="7" fillId="0" borderId="9" xfId="0" applyFont="1" applyBorder="1" applyAlignment="1">
      <alignment vertical="center" wrapText="1"/>
    </xf>
    <xf numFmtId="0" fontId="3" fillId="6" borderId="9" xfId="1" applyFont="1" applyFill="1" applyBorder="1" applyAlignment="1">
      <alignment horizontal="left" vertical="center" wrapText="1"/>
    </xf>
    <xf numFmtId="0" fontId="3" fillId="5" borderId="9" xfId="1" applyFont="1" applyFill="1" applyBorder="1" applyAlignment="1">
      <alignment horizontal="justify" vertical="center" wrapText="1"/>
    </xf>
    <xf numFmtId="0" fontId="7" fillId="5" borderId="0" xfId="0" applyFont="1" applyFill="1" applyAlignment="1">
      <alignment horizontal="left" vertical="center" wrapText="1"/>
    </xf>
    <xf numFmtId="0" fontId="3" fillId="5" borderId="9" xfId="2" quotePrefix="1" applyFont="1" applyFill="1" applyBorder="1" applyAlignment="1">
      <alignment horizontal="left" vertical="center" wrapText="1"/>
    </xf>
    <xf numFmtId="0" fontId="23" fillId="0" borderId="0" xfId="0" applyFont="1" applyAlignment="1">
      <alignment horizontal="justify" vertical="center" wrapText="1"/>
    </xf>
    <xf numFmtId="0" fontId="23" fillId="5" borderId="9" xfId="0" applyFont="1" applyFill="1" applyBorder="1" applyAlignment="1">
      <alignment horizontal="left" vertical="center" wrapText="1"/>
    </xf>
    <xf numFmtId="0" fontId="23" fillId="5" borderId="9" xfId="0" quotePrefix="1" applyFont="1" applyFill="1" applyBorder="1" applyAlignment="1">
      <alignment horizontal="left" vertical="center" wrapText="1"/>
    </xf>
    <xf numFmtId="0" fontId="7" fillId="5" borderId="9" xfId="0" quotePrefix="1" applyFont="1" applyFill="1" applyBorder="1" applyAlignment="1">
      <alignment horizontal="left" vertical="center"/>
    </xf>
    <xf numFmtId="0" fontId="7" fillId="5" borderId="2" xfId="0" applyFont="1" applyFill="1" applyBorder="1" applyAlignment="1">
      <alignment horizontal="left" vertical="center" wrapText="1"/>
    </xf>
    <xf numFmtId="0" fontId="18" fillId="5" borderId="9" xfId="0" applyFont="1" applyFill="1" applyBorder="1" applyAlignment="1">
      <alignment horizontal="center" vertical="center" wrapText="1"/>
    </xf>
    <xf numFmtId="0" fontId="7" fillId="5" borderId="9" xfId="1" applyFont="1" applyFill="1" applyBorder="1" applyAlignment="1">
      <alignment horizontal="left" vertical="center" wrapText="1"/>
    </xf>
    <xf numFmtId="0" fontId="7" fillId="5" borderId="2" xfId="0" applyFont="1" applyFill="1" applyBorder="1" applyAlignment="1">
      <alignment horizontal="left" vertical="center"/>
    </xf>
    <xf numFmtId="0" fontId="7" fillId="5" borderId="2" xfId="0" applyFont="1" applyFill="1" applyBorder="1" applyAlignment="1">
      <alignment horizontal="center" vertical="center"/>
    </xf>
    <xf numFmtId="0" fontId="18" fillId="5" borderId="2" xfId="0" applyFont="1" applyFill="1" applyBorder="1" applyAlignment="1">
      <alignment horizontal="center" vertical="center" wrapText="1"/>
    </xf>
    <xf numFmtId="0" fontId="7" fillId="5" borderId="0" xfId="0" applyFont="1" applyFill="1" applyAlignment="1">
      <alignment horizontal="left" vertical="center"/>
    </xf>
    <xf numFmtId="0" fontId="7" fillId="5" borderId="0" xfId="0" applyFont="1" applyFill="1" applyAlignment="1">
      <alignment horizontal="center" vertical="center"/>
    </xf>
    <xf numFmtId="0" fontId="23" fillId="5" borderId="9" xfId="0" applyFont="1" applyFill="1" applyBorder="1" applyAlignment="1">
      <alignment horizontal="center" vertical="center"/>
    </xf>
    <xf numFmtId="0" fontId="24" fillId="5" borderId="9" xfId="0" applyFont="1" applyFill="1" applyBorder="1" applyAlignment="1">
      <alignment horizontal="center" vertical="center"/>
    </xf>
    <xf numFmtId="0" fontId="33" fillId="5" borderId="0" xfId="0" applyFont="1" applyFill="1" applyAlignment="1">
      <alignment horizontal="left" vertical="center"/>
    </xf>
    <xf numFmtId="0" fontId="21"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0" fillId="7" borderId="0" xfId="0" applyFill="1" applyAlignment="1">
      <alignment horizontal="center"/>
    </xf>
    <xf numFmtId="0" fontId="5" fillId="0" borderId="0" xfId="2" applyFont="1" applyAlignment="1">
      <alignment horizontal="center" vertical="center"/>
    </xf>
    <xf numFmtId="0" fontId="7" fillId="0" borderId="1" xfId="0" applyFont="1" applyBorder="1" applyAlignment="1">
      <alignment horizontal="left" vertical="center" wrapText="1"/>
    </xf>
    <xf numFmtId="0" fontId="7" fillId="0" borderId="19" xfId="0" applyFont="1" applyBorder="1" applyAlignment="1">
      <alignment horizontal="left" vertical="center" wrapText="1"/>
    </xf>
    <xf numFmtId="0" fontId="7" fillId="0" borderId="2" xfId="0" applyFont="1" applyBorder="1" applyAlignment="1">
      <alignment horizontal="left" vertical="center" wrapText="1"/>
    </xf>
    <xf numFmtId="0" fontId="12" fillId="0" borderId="0" xfId="2" applyFont="1" applyAlignment="1">
      <alignment horizontal="center"/>
    </xf>
    <xf numFmtId="0" fontId="8" fillId="0" borderId="0" xfId="2" applyFont="1" applyAlignment="1">
      <alignment horizontal="center"/>
    </xf>
    <xf numFmtId="0" fontId="11" fillId="2" borderId="1" xfId="4" applyFont="1" applyFill="1" applyBorder="1" applyAlignment="1">
      <alignment horizontal="center" vertical="center" wrapText="1"/>
    </xf>
    <xf numFmtId="0" fontId="11" fillId="2" borderId="2" xfId="4" applyFont="1" applyFill="1" applyBorder="1" applyAlignment="1">
      <alignment horizontal="center" vertical="center" wrapText="1"/>
    </xf>
  </cellXfs>
  <cellStyles count="13">
    <cellStyle name="Collegamento ipertestuale" xfId="3" builtinId="8"/>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1" builtinId="9" hidden="1"/>
    <cellStyle name="Collegamento ipertestuale visitato" xfId="12" builtinId="9" hidden="1"/>
    <cellStyle name="Normale" xfId="0" builtinId="0"/>
    <cellStyle name="Normale 2" xfId="2" xr:uid="{00000000-0005-0000-0000-000009000000}"/>
    <cellStyle name="Normale 3" xfId="1" xr:uid="{00000000-0005-0000-0000-00000A000000}"/>
    <cellStyle name="Normale 3 4" xfId="5" xr:uid="{00000000-0005-0000-0000-00000B000000}"/>
    <cellStyle name="Normale 4" xfId="4" xr:uid="{00000000-0005-0000-0000-00000C000000}"/>
  </cellStyles>
  <dxfs count="0"/>
  <tableStyles count="0" defaultTableStyle="TableStyleMedium2" defaultPivotStyle="PivotStyleLight16"/>
  <colors>
    <mruColors>
      <color rgb="FF00FF00"/>
      <color rgb="FFFF33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I46"/>
  <sheetViews>
    <sheetView workbookViewId="0">
      <selection activeCell="A14" sqref="A14"/>
    </sheetView>
  </sheetViews>
  <sheetFormatPr defaultColWidth="8.85546875" defaultRowHeight="15"/>
  <sheetData>
    <row r="4" spans="1:9" ht="15.75" thickBot="1"/>
    <row r="5" spans="1:9">
      <c r="A5" s="118" t="s">
        <v>632</v>
      </c>
      <c r="B5" s="119"/>
      <c r="C5" s="119"/>
      <c r="D5" s="119"/>
      <c r="E5" s="119"/>
      <c r="F5" s="119"/>
      <c r="G5" s="119"/>
      <c r="H5" s="119"/>
      <c r="I5" s="120"/>
    </row>
    <row r="6" spans="1:9">
      <c r="A6" s="121"/>
      <c r="B6" s="122"/>
      <c r="C6" s="122"/>
      <c r="D6" s="122"/>
      <c r="E6" s="122"/>
      <c r="F6" s="122"/>
      <c r="G6" s="122"/>
      <c r="H6" s="122"/>
      <c r="I6" s="123"/>
    </row>
    <row r="7" spans="1:9">
      <c r="A7" s="121"/>
      <c r="B7" s="122"/>
      <c r="C7" s="122"/>
      <c r="D7" s="122"/>
      <c r="E7" s="122"/>
      <c r="F7" s="122"/>
      <c r="G7" s="122"/>
      <c r="H7" s="122"/>
      <c r="I7" s="123"/>
    </row>
    <row r="8" spans="1:9">
      <c r="A8" s="121"/>
      <c r="B8" s="122"/>
      <c r="C8" s="122"/>
      <c r="D8" s="122"/>
      <c r="E8" s="122"/>
      <c r="F8" s="122"/>
      <c r="G8" s="122"/>
      <c r="H8" s="122"/>
      <c r="I8" s="123"/>
    </row>
    <row r="9" spans="1:9">
      <c r="A9" s="121"/>
      <c r="B9" s="122"/>
      <c r="C9" s="122"/>
      <c r="D9" s="122"/>
      <c r="E9" s="122"/>
      <c r="F9" s="122"/>
      <c r="G9" s="122"/>
      <c r="H9" s="122"/>
      <c r="I9" s="123"/>
    </row>
    <row r="10" spans="1:9">
      <c r="A10" s="121"/>
      <c r="B10" s="122"/>
      <c r="C10" s="122"/>
      <c r="D10" s="122"/>
      <c r="E10" s="122"/>
      <c r="F10" s="122"/>
      <c r="G10" s="122"/>
      <c r="H10" s="122"/>
      <c r="I10" s="123"/>
    </row>
    <row r="11" spans="1:9">
      <c r="A11" s="121"/>
      <c r="B11" s="122"/>
      <c r="C11" s="122"/>
      <c r="D11" s="122"/>
      <c r="E11" s="122"/>
      <c r="F11" s="122"/>
      <c r="G11" s="122"/>
      <c r="H11" s="122"/>
      <c r="I11" s="123"/>
    </row>
    <row r="12" spans="1:9">
      <c r="A12" s="121"/>
      <c r="B12" s="122"/>
      <c r="C12" s="122"/>
      <c r="D12" s="122"/>
      <c r="E12" s="122"/>
      <c r="F12" s="122"/>
      <c r="G12" s="122"/>
      <c r="H12" s="122"/>
      <c r="I12" s="123"/>
    </row>
    <row r="13" spans="1:9" ht="15.75" thickBot="1">
      <c r="A13" s="124"/>
      <c r="B13" s="125"/>
      <c r="C13" s="125"/>
      <c r="D13" s="125"/>
      <c r="E13" s="125"/>
      <c r="F13" s="125"/>
      <c r="G13" s="125"/>
      <c r="H13" s="125"/>
      <c r="I13" s="126"/>
    </row>
    <row r="18" spans="1:9" ht="15.75" thickBot="1"/>
    <row r="19" spans="1:9">
      <c r="A19" s="127" t="s">
        <v>277</v>
      </c>
      <c r="B19" s="128"/>
      <c r="C19" s="128"/>
      <c r="D19" s="128"/>
      <c r="E19" s="128"/>
      <c r="F19" s="128"/>
      <c r="G19" s="128"/>
      <c r="H19" s="128"/>
      <c r="I19" s="129"/>
    </row>
    <row r="20" spans="1:9">
      <c r="A20" s="130"/>
      <c r="B20" s="131"/>
      <c r="C20" s="131"/>
      <c r="D20" s="131"/>
      <c r="E20" s="131"/>
      <c r="F20" s="131"/>
      <c r="G20" s="131"/>
      <c r="H20" s="131"/>
      <c r="I20" s="132"/>
    </row>
    <row r="21" spans="1:9">
      <c r="A21" s="130"/>
      <c r="B21" s="131"/>
      <c r="C21" s="131"/>
      <c r="D21" s="131"/>
      <c r="E21" s="131"/>
      <c r="F21" s="131"/>
      <c r="G21" s="131"/>
      <c r="H21" s="131"/>
      <c r="I21" s="132"/>
    </row>
    <row r="22" spans="1:9">
      <c r="A22" s="130"/>
      <c r="B22" s="131"/>
      <c r="C22" s="131"/>
      <c r="D22" s="131"/>
      <c r="E22" s="131"/>
      <c r="F22" s="131"/>
      <c r="G22" s="131"/>
      <c r="H22" s="131"/>
      <c r="I22" s="132"/>
    </row>
    <row r="23" spans="1:9">
      <c r="A23" s="130"/>
      <c r="B23" s="131"/>
      <c r="C23" s="131"/>
      <c r="D23" s="131"/>
      <c r="E23" s="131"/>
      <c r="F23" s="131"/>
      <c r="G23" s="131"/>
      <c r="H23" s="131"/>
      <c r="I23" s="132"/>
    </row>
    <row r="24" spans="1:9">
      <c r="A24" s="130"/>
      <c r="B24" s="131"/>
      <c r="C24" s="131"/>
      <c r="D24" s="131"/>
      <c r="E24" s="131"/>
      <c r="F24" s="131"/>
      <c r="G24" s="131"/>
      <c r="H24" s="131"/>
      <c r="I24" s="132"/>
    </row>
    <row r="25" spans="1:9" ht="15.75" thickBot="1">
      <c r="A25" s="133"/>
      <c r="B25" s="134"/>
      <c r="C25" s="134"/>
      <c r="D25" s="134"/>
      <c r="E25" s="134"/>
      <c r="F25" s="134"/>
      <c r="G25" s="134"/>
      <c r="H25" s="134"/>
      <c r="I25" s="135"/>
    </row>
    <row r="30" spans="1:9" ht="15.75" thickBot="1"/>
    <row r="31" spans="1:9">
      <c r="A31" s="136" t="s">
        <v>316</v>
      </c>
      <c r="B31" s="137"/>
      <c r="C31" s="137"/>
      <c r="D31" s="137"/>
      <c r="E31" s="137"/>
      <c r="F31" s="137"/>
      <c r="G31" s="137"/>
      <c r="H31" s="137"/>
      <c r="I31" s="138"/>
    </row>
    <row r="32" spans="1:9">
      <c r="A32" s="139"/>
      <c r="B32" s="140"/>
      <c r="C32" s="140"/>
      <c r="D32" s="140"/>
      <c r="E32" s="140"/>
      <c r="F32" s="140"/>
      <c r="G32" s="140"/>
      <c r="H32" s="140"/>
      <c r="I32" s="141"/>
    </row>
    <row r="33" spans="1:9">
      <c r="A33" s="139"/>
      <c r="B33" s="140"/>
      <c r="C33" s="140"/>
      <c r="D33" s="140"/>
      <c r="E33" s="140"/>
      <c r="F33" s="140"/>
      <c r="G33" s="140"/>
      <c r="H33" s="140"/>
      <c r="I33" s="141"/>
    </row>
    <row r="34" spans="1:9" ht="15.75" thickBot="1">
      <c r="A34" s="142"/>
      <c r="B34" s="143"/>
      <c r="C34" s="143"/>
      <c r="D34" s="143"/>
      <c r="E34" s="143"/>
      <c r="F34" s="143"/>
      <c r="G34" s="143"/>
      <c r="H34" s="143"/>
      <c r="I34" s="144"/>
    </row>
    <row r="42" spans="1:9" ht="15.75" thickBot="1"/>
    <row r="43" spans="1:9">
      <c r="A43" s="136" t="s">
        <v>278</v>
      </c>
      <c r="B43" s="137"/>
      <c r="C43" s="137"/>
      <c r="D43" s="137"/>
      <c r="E43" s="137"/>
      <c r="F43" s="137"/>
      <c r="G43" s="137"/>
      <c r="H43" s="137"/>
      <c r="I43" s="138"/>
    </row>
    <row r="44" spans="1:9">
      <c r="A44" s="139"/>
      <c r="B44" s="140"/>
      <c r="C44" s="140"/>
      <c r="D44" s="140"/>
      <c r="E44" s="140"/>
      <c r="F44" s="140"/>
      <c r="G44" s="140"/>
      <c r="H44" s="140"/>
      <c r="I44" s="141"/>
    </row>
    <row r="45" spans="1:9">
      <c r="A45" s="139"/>
      <c r="B45" s="140"/>
      <c r="C45" s="140"/>
      <c r="D45" s="140"/>
      <c r="E45" s="140"/>
      <c r="F45" s="140"/>
      <c r="G45" s="140"/>
      <c r="H45" s="140"/>
      <c r="I45" s="141"/>
    </row>
    <row r="46" spans="1:9" ht="15.75" thickBot="1">
      <c r="A46" s="142"/>
      <c r="B46" s="143"/>
      <c r="C46" s="143"/>
      <c r="D46" s="143"/>
      <c r="E46" s="143"/>
      <c r="F46" s="143"/>
      <c r="G46" s="143"/>
      <c r="H46" s="143"/>
      <c r="I46" s="144"/>
    </row>
  </sheetData>
  <mergeCells count="4">
    <mergeCell ref="A5:I13"/>
    <mergeCell ref="A19:I25"/>
    <mergeCell ref="A43:I46"/>
    <mergeCell ref="A31:I3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15"/>
  <sheetViews>
    <sheetView topLeftCell="A10" workbookViewId="0">
      <selection activeCell="D12" sqref="D12"/>
    </sheetView>
  </sheetViews>
  <sheetFormatPr defaultColWidth="8.85546875" defaultRowHeight="15"/>
  <cols>
    <col min="2" max="2" width="10.42578125" customWidth="1"/>
    <col min="3" max="3" width="16.140625" customWidth="1"/>
    <col min="4" max="4" width="47.85546875" customWidth="1"/>
  </cols>
  <sheetData>
    <row r="2" spans="2:4">
      <c r="B2" s="145" t="s">
        <v>393</v>
      </c>
      <c r="C2" s="145"/>
      <c r="D2" s="145"/>
    </row>
    <row r="4" spans="2:4">
      <c r="B4" s="82" t="s">
        <v>394</v>
      </c>
      <c r="C4" s="82" t="s">
        <v>395</v>
      </c>
      <c r="D4" s="82" t="s">
        <v>396</v>
      </c>
    </row>
    <row r="5" spans="2:4" ht="60">
      <c r="B5" s="37" t="s">
        <v>381</v>
      </c>
      <c r="C5" s="83" t="s">
        <v>419</v>
      </c>
      <c r="D5" s="84" t="s">
        <v>420</v>
      </c>
    </row>
    <row r="6" spans="2:4" ht="45">
      <c r="B6" s="37" t="s">
        <v>380</v>
      </c>
      <c r="C6" s="85" t="s">
        <v>378</v>
      </c>
      <c r="D6" s="84" t="s">
        <v>421</v>
      </c>
    </row>
    <row r="7" spans="2:4" ht="45">
      <c r="B7" s="37" t="s">
        <v>380</v>
      </c>
      <c r="C7" s="85" t="s">
        <v>379</v>
      </c>
      <c r="D7" s="86" t="s">
        <v>422</v>
      </c>
    </row>
    <row r="8" spans="2:4" ht="60">
      <c r="B8" s="80" t="s">
        <v>455</v>
      </c>
      <c r="C8" s="85" t="s">
        <v>456</v>
      </c>
      <c r="D8" s="86" t="s">
        <v>460</v>
      </c>
    </row>
    <row r="9" spans="2:4" ht="45">
      <c r="B9" s="87" t="s">
        <v>457</v>
      </c>
      <c r="C9" s="85" t="s">
        <v>458</v>
      </c>
      <c r="D9" s="84" t="s">
        <v>459</v>
      </c>
    </row>
    <row r="10" spans="2:4" ht="45">
      <c r="B10" s="88" t="s">
        <v>497</v>
      </c>
      <c r="C10" s="85" t="s">
        <v>498</v>
      </c>
      <c r="D10" s="84" t="s">
        <v>499</v>
      </c>
    </row>
    <row r="11" spans="2:4" ht="45">
      <c r="B11" s="88" t="s">
        <v>500</v>
      </c>
      <c r="C11" s="85" t="s">
        <v>501</v>
      </c>
      <c r="D11" s="84" t="s">
        <v>502</v>
      </c>
    </row>
    <row r="12" spans="2:4" ht="45">
      <c r="B12" s="89" t="s">
        <v>515</v>
      </c>
      <c r="C12" s="85" t="s">
        <v>516</v>
      </c>
      <c r="D12" s="84" t="s">
        <v>522</v>
      </c>
    </row>
    <row r="13" spans="2:4" ht="45">
      <c r="B13" s="89" t="s">
        <v>521</v>
      </c>
      <c r="C13" s="85" t="s">
        <v>524</v>
      </c>
      <c r="D13" s="84" t="s">
        <v>523</v>
      </c>
    </row>
    <row r="14" spans="2:4" ht="26.45" customHeight="1">
      <c r="B14" s="89" t="s">
        <v>521</v>
      </c>
      <c r="C14" s="89" t="s">
        <v>530</v>
      </c>
      <c r="D14" s="84" t="s">
        <v>529</v>
      </c>
    </row>
    <row r="15" spans="2:4" ht="30">
      <c r="B15" s="89" t="s">
        <v>626</v>
      </c>
      <c r="C15" s="85" t="s">
        <v>628</v>
      </c>
      <c r="D15" s="84" t="s">
        <v>627</v>
      </c>
    </row>
  </sheetData>
  <mergeCells count="1">
    <mergeCell ref="B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QQ214"/>
  <sheetViews>
    <sheetView tabSelected="1" zoomScale="67" zoomScaleNormal="67" workbookViewId="0">
      <pane ySplit="3" topLeftCell="A95" activePane="bottomLeft" state="frozen"/>
      <selection activeCell="E1" sqref="E1"/>
      <selection pane="bottomLeft" activeCell="E101" sqref="E101"/>
    </sheetView>
  </sheetViews>
  <sheetFormatPr defaultColWidth="8.85546875" defaultRowHeight="12.75"/>
  <cols>
    <col min="1" max="1" width="6.85546875" style="40" customWidth="1"/>
    <col min="2" max="2" width="32.42578125" style="35" bestFit="1" customWidth="1"/>
    <col min="3" max="3" width="56.28515625" style="35" customWidth="1"/>
    <col min="4" max="4" width="34.42578125" style="35" customWidth="1"/>
    <col min="5" max="5" width="75.85546875" style="35" customWidth="1"/>
    <col min="6" max="6" width="25.140625" style="35" customWidth="1"/>
    <col min="7" max="7" width="85" style="35" bestFit="1" customWidth="1"/>
    <col min="8" max="8" width="13.7109375" style="40" bestFit="1" customWidth="1"/>
    <col min="9" max="9" width="18.28515625" style="40" bestFit="1" customWidth="1"/>
    <col min="10" max="10" width="13.140625" style="40" bestFit="1" customWidth="1"/>
    <col min="11" max="11" width="14" style="40" bestFit="1" customWidth="1"/>
    <col min="12" max="12" width="14.85546875" style="40" bestFit="1" customWidth="1"/>
    <col min="13" max="13" width="15" style="40" bestFit="1" customWidth="1"/>
    <col min="14" max="14" width="19.85546875" style="35" customWidth="1"/>
    <col min="15" max="15" width="45.42578125" style="35" customWidth="1"/>
    <col min="16" max="16" width="53" style="35" customWidth="1"/>
    <col min="17" max="17" width="57.85546875" style="35" customWidth="1"/>
    <col min="18" max="18" width="19.140625" style="40" customWidth="1"/>
    <col min="19" max="19" width="21.42578125" style="40" customWidth="1"/>
    <col min="20" max="20" width="37" style="40" customWidth="1"/>
    <col min="21" max="21" width="37" style="40" hidden="1" customWidth="1"/>
    <col min="22" max="24" width="34.140625" style="40" hidden="1" customWidth="1"/>
    <col min="25" max="31" width="0" style="35" hidden="1" customWidth="1"/>
    <col min="32" max="16384" width="8.85546875" style="35"/>
  </cols>
  <sheetData>
    <row r="1" spans="1:24">
      <c r="H1" s="146" t="s">
        <v>83</v>
      </c>
      <c r="I1" s="146"/>
      <c r="J1" s="146"/>
      <c r="K1" s="146"/>
    </row>
    <row r="2" spans="1:24">
      <c r="H2" s="72">
        <v>1</v>
      </c>
      <c r="I2" s="72">
        <v>2</v>
      </c>
      <c r="J2" s="72">
        <v>2</v>
      </c>
      <c r="K2" s="72">
        <v>5</v>
      </c>
    </row>
    <row r="3" spans="1:24" s="40" customFormat="1" ht="91.5" customHeight="1">
      <c r="A3" s="51" t="s">
        <v>392</v>
      </c>
      <c r="B3" s="51" t="s">
        <v>0</v>
      </c>
      <c r="C3" s="51" t="s">
        <v>75</v>
      </c>
      <c r="D3" s="51" t="s">
        <v>313</v>
      </c>
      <c r="E3" s="51" t="s">
        <v>314</v>
      </c>
      <c r="F3" s="51" t="s">
        <v>1</v>
      </c>
      <c r="G3" s="51" t="s">
        <v>76</v>
      </c>
      <c r="H3" s="51" t="s">
        <v>77</v>
      </c>
      <c r="I3" s="51" t="s">
        <v>78</v>
      </c>
      <c r="J3" s="51" t="s">
        <v>79</v>
      </c>
      <c r="K3" s="51" t="s">
        <v>80</v>
      </c>
      <c r="L3" s="51" t="s">
        <v>81</v>
      </c>
      <c r="M3" s="51" t="s">
        <v>82</v>
      </c>
      <c r="N3" s="51" t="s">
        <v>184</v>
      </c>
      <c r="O3" s="51" t="s">
        <v>185</v>
      </c>
      <c r="P3" s="51" t="s">
        <v>181</v>
      </c>
      <c r="Q3" s="51" t="s">
        <v>182</v>
      </c>
      <c r="R3" s="51" t="s">
        <v>183</v>
      </c>
      <c r="S3" s="51" t="s">
        <v>145</v>
      </c>
      <c r="T3" s="51" t="s">
        <v>84</v>
      </c>
      <c r="U3" s="51" t="s">
        <v>354</v>
      </c>
      <c r="V3" s="51" t="s">
        <v>272</v>
      </c>
      <c r="W3" s="51" t="s">
        <v>273</v>
      </c>
      <c r="X3" s="51" t="s">
        <v>274</v>
      </c>
    </row>
    <row r="4" spans="1:24" ht="89.25">
      <c r="A4" s="46">
        <v>1</v>
      </c>
      <c r="B4" s="32" t="s">
        <v>51</v>
      </c>
      <c r="C4" s="36" t="s">
        <v>351</v>
      </c>
      <c r="D4" s="32" t="s">
        <v>309</v>
      </c>
      <c r="E4" s="33" t="s">
        <v>664</v>
      </c>
      <c r="F4" s="55" t="s">
        <v>406</v>
      </c>
      <c r="G4" s="32" t="s">
        <v>231</v>
      </c>
      <c r="H4" s="48">
        <v>1</v>
      </c>
      <c r="I4" s="48">
        <v>1</v>
      </c>
      <c r="J4" s="48">
        <v>3</v>
      </c>
      <c r="K4" s="56">
        <f>+(H4*$H$2+I4*$I$2+J4*$J$2)/$K$2</f>
        <v>1.8</v>
      </c>
      <c r="L4" s="48">
        <v>4</v>
      </c>
      <c r="M4" s="47">
        <f>+K4*L4</f>
        <v>7.2</v>
      </c>
      <c r="N4" s="33" t="s">
        <v>669</v>
      </c>
      <c r="O4" s="55"/>
      <c r="P4" s="55" t="s">
        <v>404</v>
      </c>
      <c r="Q4" s="33"/>
      <c r="R4" s="48">
        <v>5</v>
      </c>
      <c r="S4" s="49">
        <f t="shared" ref="S4:S8" si="0">IF(M4-R4&lt;0,0,M4-R4)</f>
        <v>2.2000000000000002</v>
      </c>
      <c r="T4" s="49" t="str">
        <f t="shared" ref="T4:T23" si="1">IF(S4="","",IF(S4&gt;20,"A",IF(S4&gt;15,"M/A",IF(S4&gt;8,"M",IF(S4&gt;5,"M/B",IF(S4&gt;2,"B","R"))))))</f>
        <v>B</v>
      </c>
      <c r="U4" s="49"/>
      <c r="V4" s="33"/>
      <c r="W4" s="33"/>
      <c r="X4" s="49"/>
    </row>
    <row r="5" spans="1:24" ht="76.5">
      <c r="A5" s="46">
        <v>2</v>
      </c>
      <c r="B5" s="32" t="s">
        <v>51</v>
      </c>
      <c r="C5" s="41" t="s">
        <v>383</v>
      </c>
      <c r="D5" s="32" t="s">
        <v>309</v>
      </c>
      <c r="E5" s="33" t="s">
        <v>405</v>
      </c>
      <c r="F5" s="33" t="s">
        <v>406</v>
      </c>
      <c r="G5" s="32" t="s">
        <v>146</v>
      </c>
      <c r="H5" s="48">
        <v>1</v>
      </c>
      <c r="I5" s="48">
        <v>1</v>
      </c>
      <c r="J5" s="48">
        <v>3</v>
      </c>
      <c r="K5" s="47">
        <f>+(H5*$H$2+I5*$I$2+J5*$J$2)/$K$2</f>
        <v>1.8</v>
      </c>
      <c r="L5" s="48">
        <v>4</v>
      </c>
      <c r="M5" s="47">
        <f t="shared" ref="M5:M44" si="2">+K5*L5</f>
        <v>7.2</v>
      </c>
      <c r="N5" s="33" t="s">
        <v>669</v>
      </c>
      <c r="O5" s="37"/>
      <c r="P5" s="33" t="s">
        <v>407</v>
      </c>
      <c r="Q5" s="33"/>
      <c r="R5" s="48">
        <v>5</v>
      </c>
      <c r="S5" s="49">
        <f t="shared" si="0"/>
        <v>2.2000000000000002</v>
      </c>
      <c r="T5" s="49" t="str">
        <f t="shared" si="1"/>
        <v>B</v>
      </c>
      <c r="U5" s="49"/>
      <c r="V5" s="33"/>
      <c r="W5" s="33"/>
      <c r="X5" s="49"/>
    </row>
    <row r="6" spans="1:24" ht="76.5">
      <c r="A6" s="46">
        <v>3</v>
      </c>
      <c r="B6" s="32" t="s">
        <v>51</v>
      </c>
      <c r="C6" s="41" t="s">
        <v>409</v>
      </c>
      <c r="D6" s="32" t="s">
        <v>309</v>
      </c>
      <c r="E6" s="33" t="s">
        <v>638</v>
      </c>
      <c r="F6" s="33" t="s">
        <v>406</v>
      </c>
      <c r="G6" s="32" t="s">
        <v>408</v>
      </c>
      <c r="H6" s="48">
        <v>1</v>
      </c>
      <c r="I6" s="48">
        <v>1</v>
      </c>
      <c r="J6" s="48">
        <v>3</v>
      </c>
      <c r="K6" s="47">
        <f t="shared" ref="K6:K7" si="3">+(H6*$H$2+I6*$I$2+J6*$J$2)/$K$2</f>
        <v>1.8</v>
      </c>
      <c r="L6" s="48">
        <v>4</v>
      </c>
      <c r="M6" s="47">
        <f t="shared" si="2"/>
        <v>7.2</v>
      </c>
      <c r="N6" s="33" t="s">
        <v>669</v>
      </c>
      <c r="O6" s="33"/>
      <c r="P6" s="33" t="s">
        <v>404</v>
      </c>
      <c r="Q6" s="33"/>
      <c r="R6" s="48">
        <v>5</v>
      </c>
      <c r="S6" s="49">
        <f t="shared" si="0"/>
        <v>2.2000000000000002</v>
      </c>
      <c r="T6" s="49" t="str">
        <f t="shared" si="1"/>
        <v>B</v>
      </c>
      <c r="U6" s="49"/>
      <c r="V6" s="33"/>
      <c r="W6" s="33"/>
      <c r="X6" s="49"/>
    </row>
    <row r="7" spans="1:24" ht="102">
      <c r="A7" s="46">
        <v>4</v>
      </c>
      <c r="B7" s="32" t="s">
        <v>51</v>
      </c>
      <c r="C7" s="41" t="s">
        <v>369</v>
      </c>
      <c r="D7" s="32" t="s">
        <v>309</v>
      </c>
      <c r="E7" s="33" t="s">
        <v>525</v>
      </c>
      <c r="F7" s="33" t="s">
        <v>410</v>
      </c>
      <c r="G7" s="32" t="s">
        <v>275</v>
      </c>
      <c r="H7" s="48">
        <v>1</v>
      </c>
      <c r="I7" s="48">
        <v>1</v>
      </c>
      <c r="J7" s="48">
        <v>3</v>
      </c>
      <c r="K7" s="47">
        <f t="shared" si="3"/>
        <v>1.8</v>
      </c>
      <c r="L7" s="48">
        <v>5</v>
      </c>
      <c r="M7" s="47">
        <f>+K7*L7</f>
        <v>9</v>
      </c>
      <c r="N7" s="33" t="s">
        <v>669</v>
      </c>
      <c r="O7" s="33"/>
      <c r="P7" s="33" t="s">
        <v>404</v>
      </c>
      <c r="Q7" s="33"/>
      <c r="R7" s="48">
        <v>5</v>
      </c>
      <c r="S7" s="49">
        <f t="shared" si="0"/>
        <v>4</v>
      </c>
      <c r="T7" s="49" t="str">
        <f t="shared" si="1"/>
        <v>B</v>
      </c>
      <c r="U7" s="49"/>
      <c r="V7" s="33"/>
      <c r="W7" s="33"/>
      <c r="X7" s="49"/>
    </row>
    <row r="8" spans="1:24" ht="89.25" customHeight="1">
      <c r="A8" s="46">
        <v>5</v>
      </c>
      <c r="B8" s="32" t="s">
        <v>51</v>
      </c>
      <c r="C8" s="41" t="s">
        <v>411</v>
      </c>
      <c r="D8" s="32" t="s">
        <v>520</v>
      </c>
      <c r="E8" s="33" t="s">
        <v>528</v>
      </c>
      <c r="F8" s="33" t="s">
        <v>415</v>
      </c>
      <c r="G8" s="32" t="s">
        <v>413</v>
      </c>
      <c r="H8" s="48">
        <v>5</v>
      </c>
      <c r="I8" s="48">
        <v>4</v>
      </c>
      <c r="J8" s="48">
        <v>4</v>
      </c>
      <c r="K8" s="47">
        <f>+(H8*$H$2+I8*$I$2+J8*$J$2)/$K$2</f>
        <v>4.2</v>
      </c>
      <c r="L8" s="48">
        <v>5</v>
      </c>
      <c r="M8" s="47">
        <f t="shared" ref="M8" si="4">+K8*L8</f>
        <v>21</v>
      </c>
      <c r="N8" s="33" t="s">
        <v>669</v>
      </c>
      <c r="O8" s="33"/>
      <c r="P8" s="33" t="s">
        <v>527</v>
      </c>
      <c r="Q8" s="33"/>
      <c r="R8" s="48">
        <v>4</v>
      </c>
      <c r="S8" s="49">
        <f t="shared" si="0"/>
        <v>17</v>
      </c>
      <c r="T8" s="49" t="str">
        <f t="shared" si="1"/>
        <v>M/A</v>
      </c>
      <c r="U8" s="49"/>
      <c r="V8" s="33"/>
      <c r="W8" s="33"/>
      <c r="X8" s="49"/>
    </row>
    <row r="9" spans="1:24" ht="409.5">
      <c r="A9" s="46">
        <v>6</v>
      </c>
      <c r="B9" s="32" t="s">
        <v>51</v>
      </c>
      <c r="C9" s="41" t="s">
        <v>423</v>
      </c>
      <c r="D9" s="32" t="s">
        <v>526</v>
      </c>
      <c r="E9" s="33" t="s">
        <v>790</v>
      </c>
      <c r="F9" s="33" t="s">
        <v>542</v>
      </c>
      <c r="G9" s="32" t="s">
        <v>538</v>
      </c>
      <c r="H9" s="48">
        <v>5</v>
      </c>
      <c r="I9" s="48">
        <v>5</v>
      </c>
      <c r="J9" s="48">
        <v>4</v>
      </c>
      <c r="K9" s="47">
        <f>+(H9*$H$2+I9*$I$2+J9*$J$2)/$K$2</f>
        <v>4.5999999999999996</v>
      </c>
      <c r="L9" s="48">
        <v>5</v>
      </c>
      <c r="M9" s="47">
        <f>+K9*L9</f>
        <v>23</v>
      </c>
      <c r="N9" s="33" t="s">
        <v>669</v>
      </c>
      <c r="O9" s="37" t="s">
        <v>789</v>
      </c>
      <c r="P9" s="33" t="s">
        <v>540</v>
      </c>
      <c r="Q9" s="33" t="s">
        <v>382</v>
      </c>
      <c r="R9" s="48">
        <v>7</v>
      </c>
      <c r="S9" s="49">
        <f>IF(M9-R9&lt;0,0,M9-R9)</f>
        <v>16</v>
      </c>
      <c r="T9" s="49" t="str">
        <f>IF(S9="","",IF(S9&gt;20,"A",IF(S9&gt;15,"M/A",IF(S9&gt;8,"M",IF(S9&gt;5,"M/B",IF(S9&gt;2,"B","R"))))))</f>
        <v>M/A</v>
      </c>
      <c r="U9" s="49"/>
      <c r="V9" s="33"/>
      <c r="W9" s="33"/>
      <c r="X9" s="49"/>
    </row>
    <row r="10" spans="1:24" ht="114.75">
      <c r="A10" s="46">
        <v>7</v>
      </c>
      <c r="B10" s="32" t="s">
        <v>51</v>
      </c>
      <c r="C10" s="41" t="s">
        <v>411</v>
      </c>
      <c r="D10" s="32" t="s">
        <v>534</v>
      </c>
      <c r="E10" s="33" t="s">
        <v>531</v>
      </c>
      <c r="F10" s="33" t="s">
        <v>532</v>
      </c>
      <c r="G10" s="32" t="s">
        <v>413</v>
      </c>
      <c r="H10" s="48">
        <v>5</v>
      </c>
      <c r="I10" s="48">
        <v>3</v>
      </c>
      <c r="J10" s="48">
        <v>3</v>
      </c>
      <c r="K10" s="47">
        <f>+(H10*$H$2+I10*$I$2+J10*$J$2)/$K$2</f>
        <v>3.4</v>
      </c>
      <c r="L10" s="48">
        <v>5</v>
      </c>
      <c r="M10" s="47">
        <f t="shared" ref="M10:M11" si="5">+K10*L10</f>
        <v>17</v>
      </c>
      <c r="N10" s="33" t="s">
        <v>669</v>
      </c>
      <c r="O10" s="33" t="s">
        <v>789</v>
      </c>
      <c r="P10" s="33" t="s">
        <v>533</v>
      </c>
      <c r="Q10" s="33"/>
      <c r="R10" s="48">
        <v>5</v>
      </c>
      <c r="S10" s="49">
        <f t="shared" ref="S10:S11" si="6">IF(M10-R10&lt;0,0,M10-R10)</f>
        <v>12</v>
      </c>
      <c r="T10" s="49" t="str">
        <f t="shared" ref="T10:T11" si="7">IF(S10="","",IF(S10&gt;20,"A",IF(S10&gt;15,"M/A",IF(S10&gt;8,"M",IF(S10&gt;5,"M/B",IF(S10&gt;2,"B","R"))))))</f>
        <v>M</v>
      </c>
      <c r="U10" s="49"/>
      <c r="V10" s="33"/>
      <c r="W10" s="33"/>
      <c r="X10" s="49"/>
    </row>
    <row r="11" spans="1:24" ht="114.75">
      <c r="A11" s="46">
        <v>8</v>
      </c>
      <c r="B11" s="32" t="s">
        <v>51</v>
      </c>
      <c r="C11" s="41" t="s">
        <v>411</v>
      </c>
      <c r="D11" s="32" t="s">
        <v>535</v>
      </c>
      <c r="E11" s="32" t="s">
        <v>536</v>
      </c>
      <c r="F11" s="33" t="s">
        <v>410</v>
      </c>
      <c r="G11" s="32" t="s">
        <v>537</v>
      </c>
      <c r="H11" s="48">
        <v>1</v>
      </c>
      <c r="I11" s="48">
        <v>5</v>
      </c>
      <c r="J11" s="48">
        <v>3</v>
      </c>
      <c r="K11" s="47">
        <f>+(H11*$H$2+I11*$I$2+J11*$J$2)/$K$2</f>
        <v>3.4</v>
      </c>
      <c r="L11" s="48">
        <v>5</v>
      </c>
      <c r="M11" s="47">
        <f t="shared" si="5"/>
        <v>17</v>
      </c>
      <c r="N11" s="33" t="s">
        <v>669</v>
      </c>
      <c r="O11" s="37"/>
      <c r="P11" s="33" t="s">
        <v>539</v>
      </c>
      <c r="Q11" s="33"/>
      <c r="R11" s="48">
        <v>5</v>
      </c>
      <c r="S11" s="49">
        <f t="shared" si="6"/>
        <v>12</v>
      </c>
      <c r="T11" s="49" t="str">
        <f t="shared" si="7"/>
        <v>M</v>
      </c>
      <c r="U11" s="49"/>
      <c r="V11" s="33"/>
      <c r="W11" s="33"/>
      <c r="X11" s="49"/>
    </row>
    <row r="12" spans="1:24" ht="114.75">
      <c r="A12" s="46">
        <v>8</v>
      </c>
      <c r="B12" s="32" t="s">
        <v>51</v>
      </c>
      <c r="C12" s="41" t="s">
        <v>411</v>
      </c>
      <c r="D12" s="32" t="s">
        <v>276</v>
      </c>
      <c r="E12" s="33" t="s">
        <v>412</v>
      </c>
      <c r="F12" s="33" t="s">
        <v>397</v>
      </c>
      <c r="G12" s="32" t="s">
        <v>545</v>
      </c>
      <c r="H12" s="48">
        <v>2</v>
      </c>
      <c r="I12" s="48">
        <v>2</v>
      </c>
      <c r="J12" s="48">
        <v>3</v>
      </c>
      <c r="K12" s="47">
        <f>+(H12*$H$2+I12*$I$2+J12*$J$2)/$K$2</f>
        <v>2.4</v>
      </c>
      <c r="L12" s="48">
        <v>4</v>
      </c>
      <c r="M12" s="47">
        <f>+K12*L12</f>
        <v>9.6</v>
      </c>
      <c r="N12" s="33" t="s">
        <v>669</v>
      </c>
      <c r="O12" s="33"/>
      <c r="P12" s="33" t="s">
        <v>414</v>
      </c>
      <c r="Q12" s="33"/>
      <c r="R12" s="48">
        <v>3</v>
      </c>
      <c r="S12" s="49">
        <f>IF(M12-R12&lt;0,0,M12-R12)</f>
        <v>6.6</v>
      </c>
      <c r="T12" s="49" t="str">
        <f>IF(S12="","",IF(S12&gt;20,"A",IF(S12&gt;15,"M/A",IF(S12&gt;8,"M",IF(S12&gt;5,"M/B",IF(S12&gt;2,"B","R"))))))</f>
        <v>M/B</v>
      </c>
      <c r="U12" s="49"/>
      <c r="V12" s="33"/>
      <c r="W12" s="33"/>
      <c r="X12" s="49"/>
    </row>
    <row r="13" spans="1:24" ht="114.75">
      <c r="A13" s="46">
        <v>9</v>
      </c>
      <c r="B13" s="32" t="s">
        <v>51</v>
      </c>
      <c r="C13" s="41" t="s">
        <v>411</v>
      </c>
      <c r="D13" s="32" t="s">
        <v>504</v>
      </c>
      <c r="E13" s="33" t="s">
        <v>788</v>
      </c>
      <c r="F13" s="33" t="s">
        <v>541</v>
      </c>
      <c r="G13" s="32" t="s">
        <v>546</v>
      </c>
      <c r="H13" s="48">
        <v>1</v>
      </c>
      <c r="I13" s="48">
        <v>4</v>
      </c>
      <c r="J13" s="48">
        <v>3</v>
      </c>
      <c r="K13" s="47">
        <f t="shared" ref="K13:K15" si="8">+(H13*H$2+I13*I$2+J13*J$2)/K$2</f>
        <v>3</v>
      </c>
      <c r="L13" s="48">
        <v>4</v>
      </c>
      <c r="M13" s="47">
        <f t="shared" ref="M13:M14" si="9">+K13*L13</f>
        <v>12</v>
      </c>
      <c r="N13" s="33" t="s">
        <v>669</v>
      </c>
      <c r="O13" s="33"/>
      <c r="P13" s="33" t="s">
        <v>506</v>
      </c>
      <c r="Q13" s="33"/>
      <c r="R13" s="48">
        <v>5</v>
      </c>
      <c r="S13" s="49">
        <f t="shared" ref="S13:S14" si="10">IF(M13-R13&lt;0,0,M13-R13)</f>
        <v>7</v>
      </c>
      <c r="T13" s="49" t="str">
        <f t="shared" ref="T13:T14" si="11">IF(S13="","",IF(S13&gt;20,"A",IF(S13&gt;15,"M/A",IF(S13&gt;10,"M",IF(S13&gt;7,"M/B",IF(S13&gt;2,"B","R"))))))</f>
        <v>B</v>
      </c>
      <c r="U13" s="35"/>
      <c r="V13" s="35"/>
      <c r="W13" s="35"/>
      <c r="X13" s="35"/>
    </row>
    <row r="14" spans="1:24" ht="79.7" customHeight="1">
      <c r="A14" s="46">
        <v>10</v>
      </c>
      <c r="B14" s="32" t="s">
        <v>51</v>
      </c>
      <c r="C14" s="41" t="s">
        <v>547</v>
      </c>
      <c r="D14" s="32" t="s">
        <v>508</v>
      </c>
      <c r="E14" s="33" t="s">
        <v>543</v>
      </c>
      <c r="F14" s="33" t="s">
        <v>544</v>
      </c>
      <c r="G14" s="32" t="s">
        <v>505</v>
      </c>
      <c r="H14" s="48">
        <v>2</v>
      </c>
      <c r="I14" s="48">
        <v>1</v>
      </c>
      <c r="J14" s="48">
        <v>1</v>
      </c>
      <c r="K14" s="47">
        <f t="shared" si="8"/>
        <v>1.2</v>
      </c>
      <c r="L14" s="48">
        <v>5</v>
      </c>
      <c r="M14" s="47">
        <f t="shared" si="9"/>
        <v>6</v>
      </c>
      <c r="N14" s="33" t="s">
        <v>551</v>
      </c>
      <c r="O14" s="33"/>
      <c r="P14" s="33" t="s">
        <v>549</v>
      </c>
      <c r="Q14" s="33"/>
      <c r="R14" s="48">
        <v>3</v>
      </c>
      <c r="S14" s="49">
        <f t="shared" si="10"/>
        <v>3</v>
      </c>
      <c r="T14" s="49" t="str">
        <f t="shared" si="11"/>
        <v>B</v>
      </c>
      <c r="U14" s="35"/>
      <c r="V14" s="35"/>
      <c r="W14" s="35"/>
      <c r="X14" s="35"/>
    </row>
    <row r="15" spans="1:24" ht="127.5" customHeight="1">
      <c r="A15" s="46">
        <v>11</v>
      </c>
      <c r="B15" s="32" t="s">
        <v>51</v>
      </c>
      <c r="C15" s="41" t="s">
        <v>547</v>
      </c>
      <c r="D15" s="32" t="s">
        <v>507</v>
      </c>
      <c r="E15" s="33" t="s">
        <v>550</v>
      </c>
      <c r="F15" s="33" t="s">
        <v>548</v>
      </c>
      <c r="G15" s="32" t="s">
        <v>505</v>
      </c>
      <c r="H15" s="48">
        <v>1</v>
      </c>
      <c r="I15" s="48">
        <v>2</v>
      </c>
      <c r="J15" s="48">
        <v>1</v>
      </c>
      <c r="K15" s="47">
        <f t="shared" si="8"/>
        <v>1.4</v>
      </c>
      <c r="L15" s="48">
        <v>5</v>
      </c>
      <c r="M15" s="47">
        <f t="shared" ref="M15" si="12">+K15*L15</f>
        <v>7</v>
      </c>
      <c r="N15" s="33" t="s">
        <v>551</v>
      </c>
      <c r="O15" s="33"/>
      <c r="P15" s="33" t="s">
        <v>552</v>
      </c>
      <c r="Q15" s="33"/>
      <c r="R15" s="48">
        <v>3</v>
      </c>
      <c r="S15" s="49">
        <f t="shared" ref="S15:S22" si="13">IF(M15-R15&lt;0,0,M15-R15)</f>
        <v>4</v>
      </c>
      <c r="T15" s="49" t="str">
        <f t="shared" ref="T15:T22" si="14">IF(S15="","",IF(S15&gt;20,"A",IF(S15&gt;15,"M/A",IF(S15&gt;10,"M",IF(S15&gt;7,"M/B",IF(S15&gt;2,"B","R"))))))</f>
        <v>B</v>
      </c>
      <c r="U15" s="35"/>
      <c r="V15" s="35"/>
      <c r="W15" s="35"/>
      <c r="X15" s="35"/>
    </row>
    <row r="16" spans="1:24" ht="38.25">
      <c r="A16" s="46">
        <v>12</v>
      </c>
      <c r="B16" s="32" t="s">
        <v>51</v>
      </c>
      <c r="C16" s="36" t="s">
        <v>439</v>
      </c>
      <c r="D16" s="54" t="s">
        <v>440</v>
      </c>
      <c r="E16" s="33" t="s">
        <v>514</v>
      </c>
      <c r="F16" s="33" t="s">
        <v>475</v>
      </c>
      <c r="G16" s="54" t="s">
        <v>441</v>
      </c>
      <c r="H16" s="48">
        <v>1</v>
      </c>
      <c r="I16" s="48">
        <v>2</v>
      </c>
      <c r="J16" s="48">
        <v>1</v>
      </c>
      <c r="K16" s="47">
        <f t="shared" ref="K16:K17" si="15">+(H16*H$2+I16*I$2+J16*J$2)/K$2</f>
        <v>1.4</v>
      </c>
      <c r="L16" s="48">
        <v>5</v>
      </c>
      <c r="M16" s="47">
        <f t="shared" ref="M16:M17" si="16">+K16*L16</f>
        <v>7</v>
      </c>
      <c r="N16" s="33" t="s">
        <v>551</v>
      </c>
      <c r="O16" s="33"/>
      <c r="P16" s="33" t="s">
        <v>329</v>
      </c>
      <c r="Q16" s="33"/>
      <c r="R16" s="48">
        <v>3</v>
      </c>
      <c r="S16" s="49">
        <f t="shared" si="13"/>
        <v>4</v>
      </c>
      <c r="T16" s="49" t="str">
        <f t="shared" si="14"/>
        <v>B</v>
      </c>
      <c r="U16" s="49"/>
      <c r="V16" s="33"/>
      <c r="W16" s="33"/>
      <c r="X16" s="49"/>
    </row>
    <row r="17" spans="1:1135" ht="83.45" customHeight="1">
      <c r="A17" s="46">
        <v>13</v>
      </c>
      <c r="B17" s="32" t="s">
        <v>51</v>
      </c>
      <c r="C17" s="36" t="s">
        <v>434</v>
      </c>
      <c r="D17" s="32" t="s">
        <v>509</v>
      </c>
      <c r="E17" s="32" t="s">
        <v>553</v>
      </c>
      <c r="F17" s="33" t="s">
        <v>791</v>
      </c>
      <c r="G17" s="32" t="s">
        <v>554</v>
      </c>
      <c r="H17" s="48">
        <v>1</v>
      </c>
      <c r="I17" s="48">
        <v>1</v>
      </c>
      <c r="J17" s="48">
        <v>5</v>
      </c>
      <c r="K17" s="47">
        <f t="shared" si="15"/>
        <v>2.6</v>
      </c>
      <c r="L17" s="48">
        <v>5</v>
      </c>
      <c r="M17" s="47">
        <f t="shared" si="16"/>
        <v>13</v>
      </c>
      <c r="N17" s="33" t="s">
        <v>551</v>
      </c>
      <c r="O17" s="33"/>
      <c r="P17" s="33" t="s">
        <v>868</v>
      </c>
      <c r="Q17" s="33"/>
      <c r="R17" s="48">
        <v>3</v>
      </c>
      <c r="S17" s="49">
        <f t="shared" si="13"/>
        <v>10</v>
      </c>
      <c r="T17" s="49" t="str">
        <f t="shared" si="14"/>
        <v>M/B</v>
      </c>
      <c r="U17" s="35"/>
      <c r="V17" s="35"/>
      <c r="W17" s="35"/>
      <c r="X17" s="35"/>
    </row>
    <row r="18" spans="1:1135" ht="65.45" customHeight="1">
      <c r="A18" s="46">
        <v>14</v>
      </c>
      <c r="B18" s="32" t="s">
        <v>51</v>
      </c>
      <c r="C18" s="36" t="s">
        <v>434</v>
      </c>
      <c r="D18" s="32" t="s">
        <v>510</v>
      </c>
      <c r="E18" s="32" t="s">
        <v>641</v>
      </c>
      <c r="F18" s="33" t="s">
        <v>792</v>
      </c>
      <c r="G18" s="32" t="s">
        <v>555</v>
      </c>
      <c r="H18" s="48">
        <v>1</v>
      </c>
      <c r="I18" s="48">
        <v>1</v>
      </c>
      <c r="J18" s="48">
        <v>5</v>
      </c>
      <c r="K18" s="47">
        <f t="shared" ref="K18:K22" si="17">+(H18*H$2+I18*I$2+J18*J$2)/K$2</f>
        <v>2.6</v>
      </c>
      <c r="L18" s="48">
        <v>5</v>
      </c>
      <c r="M18" s="47">
        <f t="shared" ref="M18:M19" si="18">+K18*L18</f>
        <v>13</v>
      </c>
      <c r="N18" s="33" t="s">
        <v>551</v>
      </c>
      <c r="O18" s="33"/>
      <c r="P18" s="33" t="s">
        <v>866</v>
      </c>
      <c r="Q18" s="33"/>
      <c r="R18" s="48">
        <v>3</v>
      </c>
      <c r="S18" s="49">
        <f t="shared" si="13"/>
        <v>10</v>
      </c>
      <c r="T18" s="49" t="str">
        <f t="shared" si="14"/>
        <v>M/B</v>
      </c>
      <c r="U18" s="35"/>
      <c r="V18" s="35"/>
      <c r="W18" s="35"/>
      <c r="X18" s="35"/>
    </row>
    <row r="19" spans="1:1135" ht="78" customHeight="1">
      <c r="A19" s="46">
        <v>15</v>
      </c>
      <c r="B19" s="32" t="s">
        <v>51</v>
      </c>
      <c r="C19" s="36" t="s">
        <v>434</v>
      </c>
      <c r="D19" s="32" t="s">
        <v>511</v>
      </c>
      <c r="E19" s="32" t="s">
        <v>512</v>
      </c>
      <c r="F19" s="33" t="s">
        <v>410</v>
      </c>
      <c r="G19" s="32" t="s">
        <v>642</v>
      </c>
      <c r="H19" s="48">
        <v>1</v>
      </c>
      <c r="I19" s="48">
        <v>1</v>
      </c>
      <c r="J19" s="48">
        <v>5</v>
      </c>
      <c r="K19" s="47">
        <f t="shared" si="17"/>
        <v>2.6</v>
      </c>
      <c r="L19" s="48">
        <v>5</v>
      </c>
      <c r="M19" s="47">
        <f t="shared" si="18"/>
        <v>13</v>
      </c>
      <c r="N19" s="33" t="s">
        <v>551</v>
      </c>
      <c r="O19" s="33"/>
      <c r="P19" s="33" t="s">
        <v>867</v>
      </c>
      <c r="Q19" s="33"/>
      <c r="R19" s="48">
        <v>3</v>
      </c>
      <c r="S19" s="49">
        <f t="shared" si="13"/>
        <v>10</v>
      </c>
      <c r="T19" s="49" t="str">
        <f t="shared" si="14"/>
        <v>M/B</v>
      </c>
      <c r="U19" s="35"/>
      <c r="V19" s="35"/>
      <c r="W19" s="35"/>
      <c r="X19" s="35"/>
    </row>
    <row r="20" spans="1:1135" ht="79.349999999999994" customHeight="1">
      <c r="A20" s="46">
        <v>16</v>
      </c>
      <c r="B20" s="32" t="s">
        <v>51</v>
      </c>
      <c r="C20" s="36" t="s">
        <v>434</v>
      </c>
      <c r="D20" s="54" t="s">
        <v>440</v>
      </c>
      <c r="E20" s="33" t="s">
        <v>513</v>
      </c>
      <c r="F20" s="33" t="s">
        <v>475</v>
      </c>
      <c r="G20" s="54" t="s">
        <v>441</v>
      </c>
      <c r="H20" s="48">
        <v>1</v>
      </c>
      <c r="I20" s="48">
        <v>2</v>
      </c>
      <c r="J20" s="48">
        <v>1</v>
      </c>
      <c r="K20" s="47">
        <f t="shared" si="17"/>
        <v>1.4</v>
      </c>
      <c r="L20" s="48">
        <v>5</v>
      </c>
      <c r="M20" s="47">
        <f t="shared" ref="M20:M22" si="19">+K20*L20</f>
        <v>7</v>
      </c>
      <c r="N20" s="33" t="s">
        <v>551</v>
      </c>
      <c r="O20" s="33"/>
      <c r="P20" s="33" t="s">
        <v>643</v>
      </c>
      <c r="Q20" s="33"/>
      <c r="R20" s="48">
        <v>6</v>
      </c>
      <c r="S20" s="49">
        <f t="shared" si="13"/>
        <v>1</v>
      </c>
      <c r="T20" s="49" t="str">
        <f t="shared" si="14"/>
        <v>R</v>
      </c>
      <c r="U20" s="35"/>
      <c r="V20" s="35"/>
      <c r="W20" s="35"/>
      <c r="X20" s="35"/>
    </row>
    <row r="21" spans="1:1135" ht="38.25">
      <c r="A21" s="40">
        <v>17</v>
      </c>
      <c r="B21" s="32" t="s">
        <v>51</v>
      </c>
      <c r="C21" s="62" t="s">
        <v>42</v>
      </c>
      <c r="D21" s="65" t="s">
        <v>45</v>
      </c>
      <c r="E21" s="62" t="s">
        <v>636</v>
      </c>
      <c r="F21" s="92" t="s">
        <v>637</v>
      </c>
      <c r="G21" s="62" t="s">
        <v>177</v>
      </c>
      <c r="H21" s="46">
        <v>2</v>
      </c>
      <c r="I21" s="46">
        <v>2</v>
      </c>
      <c r="J21" s="46">
        <v>1</v>
      </c>
      <c r="K21" s="93">
        <f t="shared" si="17"/>
        <v>1.6</v>
      </c>
      <c r="L21" s="46">
        <v>5</v>
      </c>
      <c r="M21" s="93">
        <f t="shared" si="19"/>
        <v>8</v>
      </c>
      <c r="N21" s="33" t="s">
        <v>551</v>
      </c>
      <c r="O21" s="37"/>
      <c r="P21" s="33" t="s">
        <v>644</v>
      </c>
      <c r="Q21" s="37"/>
      <c r="R21" s="46">
        <v>5</v>
      </c>
      <c r="S21" s="46">
        <f t="shared" si="13"/>
        <v>3</v>
      </c>
      <c r="T21" s="93" t="str">
        <f t="shared" si="14"/>
        <v>B</v>
      </c>
    </row>
    <row r="22" spans="1:1135" ht="38.25">
      <c r="A22" s="40">
        <v>18</v>
      </c>
      <c r="B22" s="32" t="s">
        <v>51</v>
      </c>
      <c r="C22" s="62" t="s">
        <v>42</v>
      </c>
      <c r="D22" s="65" t="s">
        <v>45</v>
      </c>
      <c r="E22" s="62" t="s">
        <v>645</v>
      </c>
      <c r="F22" s="92" t="s">
        <v>637</v>
      </c>
      <c r="G22" s="62" t="s">
        <v>438</v>
      </c>
      <c r="H22" s="46">
        <v>5</v>
      </c>
      <c r="I22" s="46">
        <v>4</v>
      </c>
      <c r="J22" s="46">
        <v>1</v>
      </c>
      <c r="K22" s="93">
        <f t="shared" si="17"/>
        <v>3</v>
      </c>
      <c r="L22" s="46">
        <v>5</v>
      </c>
      <c r="M22" s="93">
        <f t="shared" si="19"/>
        <v>15</v>
      </c>
      <c r="N22" s="33" t="s">
        <v>551</v>
      </c>
      <c r="O22" s="33" t="s">
        <v>793</v>
      </c>
      <c r="P22" s="37" t="s">
        <v>493</v>
      </c>
      <c r="Q22" s="37"/>
      <c r="R22" s="46">
        <v>6</v>
      </c>
      <c r="S22" s="46">
        <f t="shared" si="13"/>
        <v>9</v>
      </c>
      <c r="T22" s="93" t="str">
        <f t="shared" si="14"/>
        <v>M/B</v>
      </c>
    </row>
    <row r="23" spans="1:1135" ht="357">
      <c r="A23" s="46">
        <v>19</v>
      </c>
      <c r="B23" s="32" t="s">
        <v>51</v>
      </c>
      <c r="C23" s="36" t="s">
        <v>434</v>
      </c>
      <c r="D23" s="73" t="s">
        <v>355</v>
      </c>
      <c r="E23" s="33" t="s">
        <v>424</v>
      </c>
      <c r="F23" s="33" t="s">
        <v>416</v>
      </c>
      <c r="G23" s="32" t="s">
        <v>358</v>
      </c>
      <c r="H23" s="48">
        <v>5</v>
      </c>
      <c r="I23" s="48">
        <v>4</v>
      </c>
      <c r="J23" s="48">
        <v>5</v>
      </c>
      <c r="K23" s="47">
        <f t="shared" ref="K23:K37" si="20">+(H23*$H$2+I23*$I$2+J23*$J$2)/$K$2</f>
        <v>4.5999999999999996</v>
      </c>
      <c r="L23" s="48">
        <v>5</v>
      </c>
      <c r="M23" s="47">
        <f t="shared" si="2"/>
        <v>23</v>
      </c>
      <c r="N23" s="33" t="s">
        <v>427</v>
      </c>
      <c r="O23" s="33" t="s">
        <v>793</v>
      </c>
      <c r="P23" s="33" t="s">
        <v>386</v>
      </c>
      <c r="Q23" s="33" t="s">
        <v>425</v>
      </c>
      <c r="R23" s="48">
        <v>10</v>
      </c>
      <c r="S23" s="49">
        <f t="shared" ref="S23:S81" si="21">IF(M23-R23&lt;0,0,M23-R23)</f>
        <v>13</v>
      </c>
      <c r="T23" s="49" t="str">
        <f t="shared" si="1"/>
        <v>M</v>
      </c>
      <c r="U23" s="49"/>
      <c r="V23" s="74"/>
      <c r="W23" s="33"/>
      <c r="X23" s="49"/>
    </row>
    <row r="24" spans="1:1135" ht="243.75" customHeight="1">
      <c r="A24" s="46">
        <v>20</v>
      </c>
      <c r="B24" s="32" t="s">
        <v>51</v>
      </c>
      <c r="C24" s="36" t="s">
        <v>434</v>
      </c>
      <c r="D24" s="73" t="s">
        <v>356</v>
      </c>
      <c r="E24" s="33" t="s">
        <v>428</v>
      </c>
      <c r="F24" s="33" t="s">
        <v>417</v>
      </c>
      <c r="G24" s="32" t="s">
        <v>359</v>
      </c>
      <c r="H24" s="48">
        <v>4</v>
      </c>
      <c r="I24" s="48">
        <v>4</v>
      </c>
      <c r="J24" s="48">
        <v>4</v>
      </c>
      <c r="K24" s="47">
        <f t="shared" si="20"/>
        <v>4</v>
      </c>
      <c r="L24" s="48">
        <v>5</v>
      </c>
      <c r="M24" s="47">
        <f t="shared" si="2"/>
        <v>20</v>
      </c>
      <c r="N24" s="33" t="s">
        <v>427</v>
      </c>
      <c r="O24" s="33" t="s">
        <v>794</v>
      </c>
      <c r="P24" s="33" t="s">
        <v>385</v>
      </c>
      <c r="Q24" s="33" t="s">
        <v>425</v>
      </c>
      <c r="R24" s="48">
        <v>10</v>
      </c>
      <c r="S24" s="49">
        <f t="shared" si="21"/>
        <v>10</v>
      </c>
      <c r="T24" s="49" t="str">
        <f>IF(S24="","",IF(S24&gt;20,"A",IF(S24&gt;15,"M/A",IF(S24&gt;8,"M",IF(S24&gt;5,"M/B",IF(S24&gt;2,"B","R"))))))</f>
        <v>M</v>
      </c>
      <c r="U24" s="33"/>
      <c r="V24" s="33"/>
      <c r="W24" s="33"/>
      <c r="X24" s="49"/>
    </row>
    <row r="25" spans="1:1135" ht="126" customHeight="1">
      <c r="A25" s="40">
        <v>21</v>
      </c>
      <c r="B25" s="32" t="s">
        <v>51</v>
      </c>
      <c r="C25" s="36" t="s">
        <v>434</v>
      </c>
      <c r="D25" s="73" t="s">
        <v>357</v>
      </c>
      <c r="E25" s="33" t="s">
        <v>806</v>
      </c>
      <c r="F25" s="33" t="s">
        <v>387</v>
      </c>
      <c r="G25" s="32" t="s">
        <v>360</v>
      </c>
      <c r="H25" s="48">
        <v>3</v>
      </c>
      <c r="I25" s="48">
        <v>5</v>
      </c>
      <c r="J25" s="48">
        <v>4</v>
      </c>
      <c r="K25" s="47">
        <f t="shared" si="20"/>
        <v>4.2</v>
      </c>
      <c r="L25" s="48">
        <v>5</v>
      </c>
      <c r="M25" s="47">
        <f t="shared" si="2"/>
        <v>21</v>
      </c>
      <c r="N25" s="33" t="s">
        <v>427</v>
      </c>
      <c r="O25" s="33" t="s">
        <v>384</v>
      </c>
      <c r="P25" s="33" t="s">
        <v>385</v>
      </c>
      <c r="Q25" s="33" t="s">
        <v>425</v>
      </c>
      <c r="R25" s="48">
        <v>10</v>
      </c>
      <c r="S25" s="49">
        <f t="shared" si="21"/>
        <v>11</v>
      </c>
      <c r="T25" s="49" t="str">
        <f t="shared" ref="T25:T43" si="22">IF(S25="","",IF(S25&gt;20,"A",IF(S25&gt;15,"M/A",IF(S25&gt;10,"M",IF(S25&gt;7,"M/B",IF(S25&gt;2,"B","R"))))))</f>
        <v>M</v>
      </c>
      <c r="U25" s="33"/>
      <c r="V25" s="33"/>
      <c r="W25" s="33"/>
      <c r="X25" s="49"/>
    </row>
    <row r="26" spans="1:1135" ht="161.25" customHeight="1">
      <c r="A26" s="46">
        <v>22</v>
      </c>
      <c r="B26" s="32" t="s">
        <v>51</v>
      </c>
      <c r="C26" s="36" t="s">
        <v>434</v>
      </c>
      <c r="D26" s="73" t="s">
        <v>631</v>
      </c>
      <c r="E26" s="33" t="s">
        <v>633</v>
      </c>
      <c r="F26" s="33" t="s">
        <v>442</v>
      </c>
      <c r="G26" s="32" t="s">
        <v>360</v>
      </c>
      <c r="H26" s="48">
        <v>3</v>
      </c>
      <c r="I26" s="48">
        <v>5</v>
      </c>
      <c r="J26" s="48">
        <v>3</v>
      </c>
      <c r="K26" s="47">
        <f t="shared" si="20"/>
        <v>3.8</v>
      </c>
      <c r="L26" s="48">
        <v>5</v>
      </c>
      <c r="M26" s="47">
        <f t="shared" si="2"/>
        <v>19</v>
      </c>
      <c r="N26" s="33" t="s">
        <v>427</v>
      </c>
      <c r="O26" s="33" t="s">
        <v>384</v>
      </c>
      <c r="P26" s="33" t="s">
        <v>385</v>
      </c>
      <c r="Q26" s="33" t="s">
        <v>425</v>
      </c>
      <c r="R26" s="48">
        <v>10</v>
      </c>
      <c r="S26" s="49">
        <f t="shared" si="21"/>
        <v>9</v>
      </c>
      <c r="T26" s="49" t="str">
        <f t="shared" si="22"/>
        <v>M/B</v>
      </c>
      <c r="U26" s="33"/>
      <c r="V26" s="33"/>
      <c r="W26" s="33"/>
      <c r="X26" s="49"/>
    </row>
    <row r="27" spans="1:1135" ht="127.5">
      <c r="A27" s="46">
        <v>23</v>
      </c>
      <c r="B27" s="32" t="s">
        <v>51</v>
      </c>
      <c r="C27" s="36" t="s">
        <v>434</v>
      </c>
      <c r="D27" s="73" t="s">
        <v>629</v>
      </c>
      <c r="E27" s="33" t="s">
        <v>639</v>
      </c>
      <c r="F27" s="33" t="s">
        <v>556</v>
      </c>
      <c r="G27" s="32" t="s">
        <v>368</v>
      </c>
      <c r="H27" s="48">
        <v>5</v>
      </c>
      <c r="I27" s="48">
        <v>5</v>
      </c>
      <c r="J27" s="48">
        <v>3</v>
      </c>
      <c r="K27" s="47">
        <f t="shared" si="20"/>
        <v>4.2</v>
      </c>
      <c r="L27" s="48">
        <v>5</v>
      </c>
      <c r="M27" s="47">
        <f t="shared" si="2"/>
        <v>21</v>
      </c>
      <c r="N27" s="33" t="s">
        <v>429</v>
      </c>
      <c r="O27" s="33" t="s">
        <v>430</v>
      </c>
      <c r="P27" s="33" t="s">
        <v>431</v>
      </c>
      <c r="Q27" s="33"/>
      <c r="R27" s="48">
        <v>8</v>
      </c>
      <c r="S27" s="49">
        <f t="shared" si="21"/>
        <v>13</v>
      </c>
      <c r="T27" s="49" t="str">
        <f t="shared" si="22"/>
        <v>M</v>
      </c>
      <c r="U27" s="33"/>
      <c r="V27" s="33"/>
      <c r="W27" s="33"/>
      <c r="X27" s="49"/>
    </row>
    <row r="28" spans="1:1135" ht="140.25">
      <c r="A28" s="40">
        <v>24</v>
      </c>
      <c r="B28" s="32" t="s">
        <v>51</v>
      </c>
      <c r="C28" s="36" t="s">
        <v>434</v>
      </c>
      <c r="D28" s="73" t="s">
        <v>630</v>
      </c>
      <c r="E28" s="33" t="s">
        <v>634</v>
      </c>
      <c r="F28" s="33" t="s">
        <v>646</v>
      </c>
      <c r="G28" s="32" t="s">
        <v>368</v>
      </c>
      <c r="H28" s="48">
        <v>5</v>
      </c>
      <c r="I28" s="48">
        <v>5</v>
      </c>
      <c r="J28" s="48">
        <v>3</v>
      </c>
      <c r="K28" s="47">
        <f t="shared" si="20"/>
        <v>4.2</v>
      </c>
      <c r="L28" s="48">
        <v>5</v>
      </c>
      <c r="M28" s="47">
        <f t="shared" si="2"/>
        <v>21</v>
      </c>
      <c r="N28" s="33" t="s">
        <v>429</v>
      </c>
      <c r="O28" s="33" t="s">
        <v>796</v>
      </c>
      <c r="P28" s="33" t="s">
        <v>648</v>
      </c>
      <c r="Q28" s="33"/>
      <c r="R28" s="48">
        <v>10</v>
      </c>
      <c r="S28" s="49">
        <f t="shared" si="21"/>
        <v>11</v>
      </c>
      <c r="T28" s="49" t="str">
        <f t="shared" si="22"/>
        <v>M</v>
      </c>
      <c r="U28" s="33"/>
      <c r="V28" s="33"/>
      <c r="W28" s="33"/>
      <c r="X28" s="49"/>
    </row>
    <row r="29" spans="1:1135" ht="99.95" customHeight="1">
      <c r="A29" s="46">
        <v>25</v>
      </c>
      <c r="B29" s="32" t="s">
        <v>51</v>
      </c>
      <c r="C29" s="36" t="s">
        <v>434</v>
      </c>
      <c r="D29" s="73" t="s">
        <v>418</v>
      </c>
      <c r="E29" s="33" t="s">
        <v>432</v>
      </c>
      <c r="F29" s="33" t="s">
        <v>797</v>
      </c>
      <c r="G29" s="32" t="s">
        <v>433</v>
      </c>
      <c r="H29" s="48">
        <v>3</v>
      </c>
      <c r="I29" s="48">
        <v>4</v>
      </c>
      <c r="J29" s="48">
        <v>3</v>
      </c>
      <c r="K29" s="47">
        <f t="shared" si="20"/>
        <v>3.4</v>
      </c>
      <c r="L29" s="48">
        <v>5</v>
      </c>
      <c r="M29" s="47">
        <f t="shared" si="2"/>
        <v>17</v>
      </c>
      <c r="N29" s="33" t="s">
        <v>426</v>
      </c>
      <c r="O29" s="33" t="s">
        <v>794</v>
      </c>
      <c r="P29" s="33" t="s">
        <v>391</v>
      </c>
      <c r="Q29" s="33"/>
      <c r="R29" s="48">
        <v>8</v>
      </c>
      <c r="S29" s="49">
        <f t="shared" si="21"/>
        <v>9</v>
      </c>
      <c r="T29" s="49" t="str">
        <f t="shared" si="22"/>
        <v>M/B</v>
      </c>
      <c r="U29" s="33"/>
      <c r="V29" s="33"/>
      <c r="W29" s="33"/>
      <c r="X29" s="49"/>
    </row>
    <row r="30" spans="1:1135" ht="114.75">
      <c r="A30" s="46">
        <v>26</v>
      </c>
      <c r="B30" s="32" t="s">
        <v>51</v>
      </c>
      <c r="C30" s="36" t="s">
        <v>434</v>
      </c>
      <c r="D30" s="75" t="s">
        <v>189</v>
      </c>
      <c r="E30" s="33" t="s">
        <v>798</v>
      </c>
      <c r="F30" s="33" t="s">
        <v>799</v>
      </c>
      <c r="G30" s="32" t="s">
        <v>232</v>
      </c>
      <c r="H30" s="48">
        <v>1</v>
      </c>
      <c r="I30" s="48">
        <v>5</v>
      </c>
      <c r="J30" s="48">
        <v>3</v>
      </c>
      <c r="K30" s="47">
        <f t="shared" si="20"/>
        <v>3.4</v>
      </c>
      <c r="L30" s="48">
        <v>5</v>
      </c>
      <c r="M30" s="47">
        <f t="shared" si="2"/>
        <v>17</v>
      </c>
      <c r="N30" s="33"/>
      <c r="O30" s="33" t="s">
        <v>795</v>
      </c>
      <c r="P30" s="33" t="s">
        <v>649</v>
      </c>
      <c r="Q30" s="33"/>
      <c r="R30" s="48">
        <v>6</v>
      </c>
      <c r="S30" s="49">
        <f t="shared" si="21"/>
        <v>11</v>
      </c>
      <c r="T30" s="49" t="str">
        <f t="shared" si="22"/>
        <v>M</v>
      </c>
      <c r="U30" s="49"/>
      <c r="V30" s="33"/>
      <c r="W30" s="33"/>
      <c r="X30" s="49"/>
    </row>
    <row r="31" spans="1:1135" s="69" customFormat="1" ht="405.75" customHeight="1">
      <c r="A31" s="40">
        <v>27</v>
      </c>
      <c r="B31" s="32" t="s">
        <v>51</v>
      </c>
      <c r="C31" s="36" t="s">
        <v>434</v>
      </c>
      <c r="D31" s="75" t="s">
        <v>435</v>
      </c>
      <c r="E31" s="33" t="s">
        <v>800</v>
      </c>
      <c r="F31" s="33" t="s">
        <v>444</v>
      </c>
      <c r="G31" s="33" t="s">
        <v>684</v>
      </c>
      <c r="H31" s="48">
        <v>2</v>
      </c>
      <c r="I31" s="48">
        <v>3</v>
      </c>
      <c r="J31" s="48">
        <v>3</v>
      </c>
      <c r="K31" s="47">
        <f t="shared" si="20"/>
        <v>2.8</v>
      </c>
      <c r="L31" s="48">
        <v>5</v>
      </c>
      <c r="M31" s="47">
        <f t="shared" si="2"/>
        <v>14</v>
      </c>
      <c r="N31" s="33" t="s">
        <v>445</v>
      </c>
      <c r="O31" s="33" t="s">
        <v>801</v>
      </c>
      <c r="P31" s="33" t="s">
        <v>388</v>
      </c>
      <c r="Q31" s="33"/>
      <c r="R31" s="48">
        <v>7</v>
      </c>
      <c r="S31" s="49">
        <f t="shared" si="21"/>
        <v>7</v>
      </c>
      <c r="T31" s="49" t="str">
        <f t="shared" si="22"/>
        <v>B</v>
      </c>
      <c r="U31" s="68"/>
      <c r="V31" s="79"/>
      <c r="W31" s="79"/>
      <c r="X31" s="68"/>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c r="IW31" s="35"/>
      <c r="IX31" s="35"/>
      <c r="IY31" s="35"/>
      <c r="IZ31" s="35"/>
      <c r="JA31" s="35"/>
      <c r="JB31" s="35"/>
      <c r="JC31" s="35"/>
      <c r="JD31" s="35"/>
      <c r="JE31" s="35"/>
      <c r="JF31" s="35"/>
      <c r="JG31" s="35"/>
      <c r="JH31" s="35"/>
      <c r="JI31" s="35"/>
      <c r="JJ31" s="35"/>
      <c r="JK31" s="35"/>
      <c r="JL31" s="35"/>
      <c r="JM31" s="35"/>
      <c r="JN31" s="35"/>
      <c r="JO31" s="35"/>
      <c r="JP31" s="35"/>
      <c r="JQ31" s="35"/>
      <c r="JR31" s="35"/>
      <c r="JS31" s="35"/>
      <c r="JT31" s="35"/>
      <c r="JU31" s="35"/>
      <c r="JV31" s="35"/>
      <c r="JW31" s="35"/>
      <c r="JX31" s="35"/>
      <c r="JY31" s="35"/>
      <c r="JZ31" s="35"/>
      <c r="KA31" s="35"/>
      <c r="KB31" s="35"/>
      <c r="KC31" s="35"/>
      <c r="KD31" s="35"/>
      <c r="KE31" s="35"/>
      <c r="KF31" s="35"/>
      <c r="KG31" s="35"/>
      <c r="KH31" s="35"/>
      <c r="KI31" s="35"/>
      <c r="KJ31" s="35"/>
      <c r="KK31" s="35"/>
      <c r="KL31" s="35"/>
      <c r="KM31" s="35"/>
      <c r="KN31" s="35"/>
      <c r="KO31" s="35"/>
      <c r="KP31" s="35"/>
      <c r="KQ31" s="35"/>
      <c r="KR31" s="35"/>
      <c r="KS31" s="35"/>
      <c r="KT31" s="35"/>
      <c r="KU31" s="35"/>
      <c r="KV31" s="35"/>
      <c r="KW31" s="35"/>
      <c r="KX31" s="35"/>
      <c r="KY31" s="35"/>
      <c r="KZ31" s="35"/>
      <c r="LA31" s="35"/>
      <c r="LB31" s="35"/>
      <c r="LC31" s="35"/>
      <c r="LD31" s="35"/>
      <c r="LE31" s="35"/>
      <c r="LF31" s="35"/>
      <c r="LG31" s="35"/>
      <c r="LH31" s="35"/>
      <c r="LI31" s="35"/>
      <c r="LJ31" s="35"/>
      <c r="LK31" s="35"/>
      <c r="LL31" s="35"/>
      <c r="LM31" s="35"/>
      <c r="LN31" s="35"/>
      <c r="LO31" s="35"/>
      <c r="LP31" s="35"/>
      <c r="LQ31" s="35"/>
      <c r="LR31" s="35"/>
      <c r="LS31" s="35"/>
      <c r="LT31" s="35"/>
      <c r="LU31" s="35"/>
      <c r="LV31" s="35"/>
      <c r="LW31" s="35"/>
      <c r="LX31" s="35"/>
      <c r="LY31" s="35"/>
      <c r="LZ31" s="35"/>
      <c r="MA31" s="35"/>
      <c r="MB31" s="35"/>
      <c r="MC31" s="35"/>
      <c r="MD31" s="35"/>
      <c r="ME31" s="35"/>
      <c r="MF31" s="35"/>
      <c r="MG31" s="35"/>
      <c r="MH31" s="35"/>
      <c r="MI31" s="35"/>
      <c r="MJ31" s="35"/>
      <c r="MK31" s="35"/>
      <c r="ML31" s="35"/>
      <c r="MM31" s="35"/>
      <c r="MN31" s="35"/>
      <c r="MO31" s="35"/>
      <c r="MP31" s="35"/>
      <c r="MQ31" s="35"/>
      <c r="MR31" s="35"/>
      <c r="MS31" s="35"/>
      <c r="MT31" s="35"/>
      <c r="MU31" s="35"/>
      <c r="MV31" s="35"/>
      <c r="MW31" s="35"/>
      <c r="MX31" s="35"/>
      <c r="MY31" s="35"/>
      <c r="MZ31" s="35"/>
      <c r="NA31" s="35"/>
      <c r="NB31" s="35"/>
      <c r="NC31" s="35"/>
      <c r="ND31" s="35"/>
      <c r="NE31" s="35"/>
      <c r="NF31" s="35"/>
      <c r="NG31" s="35"/>
      <c r="NH31" s="35"/>
      <c r="NI31" s="35"/>
      <c r="NJ31" s="35"/>
      <c r="NK31" s="35"/>
      <c r="NL31" s="35"/>
      <c r="NM31" s="35"/>
      <c r="NN31" s="35"/>
      <c r="NO31" s="35"/>
      <c r="NP31" s="35"/>
      <c r="NQ31" s="35"/>
      <c r="NR31" s="35"/>
      <c r="NS31" s="35"/>
      <c r="NT31" s="35"/>
      <c r="NU31" s="35"/>
      <c r="NV31" s="35"/>
      <c r="NW31" s="35"/>
      <c r="NX31" s="35"/>
      <c r="NY31" s="35"/>
      <c r="NZ31" s="35"/>
      <c r="OA31" s="35"/>
      <c r="OB31" s="35"/>
      <c r="OC31" s="35"/>
      <c r="OD31" s="35"/>
      <c r="OE31" s="35"/>
      <c r="OF31" s="35"/>
      <c r="OG31" s="35"/>
      <c r="OH31" s="35"/>
      <c r="OI31" s="35"/>
      <c r="OJ31" s="35"/>
      <c r="OK31" s="35"/>
      <c r="OL31" s="35"/>
      <c r="OM31" s="35"/>
      <c r="ON31" s="35"/>
      <c r="OO31" s="35"/>
      <c r="OP31" s="35"/>
      <c r="OQ31" s="35"/>
      <c r="OR31" s="35"/>
      <c r="OS31" s="35"/>
      <c r="OT31" s="35"/>
      <c r="OU31" s="35"/>
      <c r="OV31" s="35"/>
      <c r="OW31" s="35"/>
      <c r="OX31" s="35"/>
      <c r="OY31" s="35"/>
      <c r="OZ31" s="35"/>
      <c r="PA31" s="35"/>
      <c r="PB31" s="35"/>
      <c r="PC31" s="35"/>
      <c r="PD31" s="35"/>
      <c r="PE31" s="35"/>
      <c r="PF31" s="35"/>
      <c r="PG31" s="35"/>
      <c r="PH31" s="35"/>
      <c r="PI31" s="35"/>
      <c r="PJ31" s="35"/>
      <c r="PK31" s="35"/>
      <c r="PL31" s="35"/>
      <c r="PM31" s="35"/>
      <c r="PN31" s="35"/>
      <c r="PO31" s="35"/>
      <c r="PP31" s="35"/>
      <c r="PQ31" s="35"/>
      <c r="PR31" s="35"/>
      <c r="PS31" s="35"/>
      <c r="PT31" s="35"/>
      <c r="PU31" s="35"/>
      <c r="PV31" s="35"/>
      <c r="PW31" s="35"/>
      <c r="PX31" s="35"/>
      <c r="PY31" s="35"/>
      <c r="PZ31" s="35"/>
      <c r="QA31" s="35"/>
      <c r="QB31" s="35"/>
      <c r="QC31" s="35"/>
      <c r="QD31" s="35"/>
      <c r="QE31" s="35"/>
      <c r="QF31" s="35"/>
      <c r="QG31" s="35"/>
      <c r="QH31" s="35"/>
      <c r="QI31" s="35"/>
      <c r="QJ31" s="35"/>
      <c r="QK31" s="35"/>
      <c r="QL31" s="35"/>
      <c r="QM31" s="35"/>
      <c r="QN31" s="35"/>
      <c r="QO31" s="35"/>
      <c r="QP31" s="35"/>
      <c r="QQ31" s="35"/>
      <c r="QR31" s="35"/>
      <c r="QS31" s="35"/>
      <c r="QT31" s="35"/>
      <c r="QU31" s="35"/>
      <c r="QV31" s="35"/>
      <c r="QW31" s="35"/>
      <c r="QX31" s="35"/>
      <c r="QY31" s="35"/>
      <c r="QZ31" s="35"/>
      <c r="RA31" s="35"/>
      <c r="RB31" s="35"/>
      <c r="RC31" s="35"/>
      <c r="RD31" s="35"/>
      <c r="RE31" s="35"/>
      <c r="RF31" s="35"/>
      <c r="RG31" s="35"/>
      <c r="RH31" s="35"/>
      <c r="RI31" s="35"/>
      <c r="RJ31" s="35"/>
      <c r="RK31" s="35"/>
      <c r="RL31" s="35"/>
      <c r="RM31" s="35"/>
      <c r="RN31" s="35"/>
      <c r="RO31" s="35"/>
      <c r="RP31" s="35"/>
      <c r="RQ31" s="35"/>
      <c r="RR31" s="35"/>
      <c r="RS31" s="35"/>
      <c r="RT31" s="35"/>
      <c r="RU31" s="35"/>
      <c r="RV31" s="35"/>
      <c r="RW31" s="35"/>
      <c r="RX31" s="35"/>
      <c r="RY31" s="35"/>
      <c r="RZ31" s="35"/>
      <c r="SA31" s="35"/>
      <c r="SB31" s="35"/>
      <c r="SC31" s="35"/>
      <c r="SD31" s="35"/>
      <c r="SE31" s="35"/>
      <c r="SF31" s="35"/>
      <c r="SG31" s="35"/>
      <c r="SH31" s="35"/>
      <c r="SI31" s="35"/>
      <c r="SJ31" s="35"/>
      <c r="SK31" s="35"/>
      <c r="SL31" s="35"/>
      <c r="SM31" s="35"/>
      <c r="SN31" s="35"/>
      <c r="SO31" s="35"/>
      <c r="SP31" s="35"/>
      <c r="SQ31" s="35"/>
      <c r="SR31" s="35"/>
      <c r="SS31" s="35"/>
      <c r="ST31" s="35"/>
      <c r="SU31" s="35"/>
      <c r="SV31" s="35"/>
      <c r="SW31" s="35"/>
      <c r="SX31" s="35"/>
      <c r="SY31" s="35"/>
      <c r="SZ31" s="35"/>
      <c r="TA31" s="35"/>
      <c r="TB31" s="35"/>
      <c r="TC31" s="35"/>
      <c r="TD31" s="35"/>
      <c r="TE31" s="35"/>
      <c r="TF31" s="35"/>
      <c r="TG31" s="35"/>
      <c r="TH31" s="35"/>
      <c r="TI31" s="35"/>
      <c r="TJ31" s="35"/>
      <c r="TK31" s="35"/>
      <c r="TL31" s="35"/>
      <c r="TM31" s="35"/>
      <c r="TN31" s="35"/>
      <c r="TO31" s="35"/>
      <c r="TP31" s="35"/>
      <c r="TQ31" s="35"/>
      <c r="TR31" s="35"/>
      <c r="TS31" s="35"/>
      <c r="TT31" s="35"/>
      <c r="TU31" s="35"/>
      <c r="TV31" s="35"/>
      <c r="TW31" s="35"/>
      <c r="TX31" s="35"/>
      <c r="TY31" s="35"/>
      <c r="TZ31" s="35"/>
      <c r="UA31" s="35"/>
      <c r="UB31" s="35"/>
      <c r="UC31" s="35"/>
      <c r="UD31" s="35"/>
      <c r="UE31" s="35"/>
      <c r="UF31" s="35"/>
      <c r="UG31" s="35"/>
      <c r="UH31" s="35"/>
      <c r="UI31" s="35"/>
      <c r="UJ31" s="35"/>
      <c r="UK31" s="35"/>
      <c r="UL31" s="35"/>
      <c r="UM31" s="35"/>
      <c r="UN31" s="35"/>
      <c r="UO31" s="35"/>
      <c r="UP31" s="35"/>
      <c r="UQ31" s="35"/>
      <c r="UR31" s="35"/>
      <c r="US31" s="35"/>
      <c r="UT31" s="35"/>
      <c r="UU31" s="35"/>
      <c r="UV31" s="35"/>
      <c r="UW31" s="35"/>
      <c r="UX31" s="35"/>
      <c r="UY31" s="35"/>
      <c r="UZ31" s="35"/>
      <c r="VA31" s="35"/>
      <c r="VB31" s="35"/>
      <c r="VC31" s="35"/>
      <c r="VD31" s="35"/>
      <c r="VE31" s="35"/>
      <c r="VF31" s="35"/>
      <c r="VG31" s="35"/>
      <c r="VH31" s="35"/>
      <c r="VI31" s="35"/>
      <c r="VJ31" s="35"/>
      <c r="VK31" s="35"/>
      <c r="VL31" s="35"/>
      <c r="VM31" s="35"/>
      <c r="VN31" s="35"/>
      <c r="VO31" s="35"/>
      <c r="VP31" s="35"/>
      <c r="VQ31" s="35"/>
      <c r="VR31" s="35"/>
      <c r="VS31" s="35"/>
      <c r="VT31" s="35"/>
      <c r="VU31" s="35"/>
      <c r="VV31" s="35"/>
      <c r="VW31" s="35"/>
      <c r="VX31" s="35"/>
      <c r="VY31" s="35"/>
      <c r="VZ31" s="35"/>
      <c r="WA31" s="35"/>
      <c r="WB31" s="35"/>
      <c r="WC31" s="35"/>
      <c r="WD31" s="35"/>
      <c r="WE31" s="35"/>
      <c r="WF31" s="35"/>
      <c r="WG31" s="35"/>
      <c r="WH31" s="35"/>
      <c r="WI31" s="35"/>
      <c r="WJ31" s="35"/>
      <c r="WK31" s="35"/>
      <c r="WL31" s="35"/>
      <c r="WM31" s="35"/>
      <c r="WN31" s="35"/>
      <c r="WO31" s="35"/>
      <c r="WP31" s="35"/>
      <c r="WQ31" s="35"/>
      <c r="WR31" s="35"/>
      <c r="WS31" s="35"/>
      <c r="WT31" s="35"/>
      <c r="WU31" s="35"/>
      <c r="WV31" s="35"/>
      <c r="WW31" s="35"/>
      <c r="WX31" s="35"/>
      <c r="WY31" s="35"/>
      <c r="WZ31" s="35"/>
      <c r="XA31" s="35"/>
      <c r="XB31" s="35"/>
      <c r="XC31" s="35"/>
      <c r="XD31" s="35"/>
      <c r="XE31" s="35"/>
      <c r="XF31" s="35"/>
      <c r="XG31" s="35"/>
      <c r="XH31" s="35"/>
      <c r="XI31" s="35"/>
      <c r="XJ31" s="35"/>
      <c r="XK31" s="35"/>
      <c r="XL31" s="35"/>
      <c r="XM31" s="35"/>
      <c r="XN31" s="35"/>
      <c r="XO31" s="35"/>
      <c r="XP31" s="35"/>
      <c r="XQ31" s="35"/>
      <c r="XR31" s="35"/>
      <c r="XS31" s="35"/>
      <c r="XT31" s="35"/>
      <c r="XU31" s="35"/>
      <c r="XV31" s="35"/>
      <c r="XW31" s="35"/>
      <c r="XX31" s="35"/>
      <c r="XY31" s="35"/>
      <c r="XZ31" s="35"/>
      <c r="YA31" s="35"/>
      <c r="YB31" s="35"/>
      <c r="YC31" s="35"/>
      <c r="YD31" s="35"/>
      <c r="YE31" s="35"/>
      <c r="YF31" s="35"/>
      <c r="YG31" s="35"/>
      <c r="YH31" s="35"/>
      <c r="YI31" s="35"/>
      <c r="YJ31" s="35"/>
      <c r="YK31" s="35"/>
      <c r="YL31" s="35"/>
      <c r="YM31" s="35"/>
      <c r="YN31" s="35"/>
      <c r="YO31" s="35"/>
      <c r="YP31" s="35"/>
      <c r="YQ31" s="35"/>
      <c r="YR31" s="35"/>
      <c r="YS31" s="35"/>
      <c r="YT31" s="35"/>
      <c r="YU31" s="35"/>
      <c r="YV31" s="35"/>
      <c r="YW31" s="35"/>
      <c r="YX31" s="35"/>
      <c r="YY31" s="35"/>
      <c r="YZ31" s="35"/>
      <c r="ZA31" s="35"/>
      <c r="ZB31" s="35"/>
      <c r="ZC31" s="35"/>
      <c r="ZD31" s="35"/>
      <c r="ZE31" s="35"/>
      <c r="ZF31" s="35"/>
      <c r="ZG31" s="35"/>
      <c r="ZH31" s="35"/>
      <c r="ZI31" s="35"/>
      <c r="ZJ31" s="35"/>
      <c r="ZK31" s="35"/>
      <c r="ZL31" s="35"/>
      <c r="ZM31" s="35"/>
      <c r="ZN31" s="35"/>
      <c r="ZO31" s="35"/>
      <c r="ZP31" s="35"/>
      <c r="ZQ31" s="35"/>
      <c r="ZR31" s="35"/>
      <c r="ZS31" s="35"/>
      <c r="ZT31" s="35"/>
      <c r="ZU31" s="35"/>
      <c r="ZV31" s="35"/>
      <c r="ZW31" s="35"/>
      <c r="ZX31" s="35"/>
      <c r="ZY31" s="35"/>
      <c r="ZZ31" s="35"/>
      <c r="AAA31" s="35"/>
      <c r="AAB31" s="35"/>
      <c r="AAC31" s="35"/>
      <c r="AAD31" s="35"/>
      <c r="AAE31" s="35"/>
      <c r="AAF31" s="35"/>
      <c r="AAG31" s="35"/>
      <c r="AAH31" s="35"/>
      <c r="AAI31" s="35"/>
      <c r="AAJ31" s="35"/>
      <c r="AAK31" s="35"/>
      <c r="AAL31" s="35"/>
      <c r="AAM31" s="35"/>
      <c r="AAN31" s="35"/>
      <c r="AAO31" s="35"/>
      <c r="AAP31" s="35"/>
      <c r="AAQ31" s="35"/>
      <c r="AAR31" s="35"/>
      <c r="AAS31" s="35"/>
      <c r="AAT31" s="35"/>
      <c r="AAU31" s="35"/>
      <c r="AAV31" s="35"/>
      <c r="AAW31" s="35"/>
      <c r="AAX31" s="35"/>
      <c r="AAY31" s="35"/>
      <c r="AAZ31" s="35"/>
      <c r="ABA31" s="35"/>
      <c r="ABB31" s="35"/>
      <c r="ABC31" s="35"/>
      <c r="ABD31" s="35"/>
      <c r="ABE31" s="35"/>
      <c r="ABF31" s="35"/>
      <c r="ABG31" s="35"/>
      <c r="ABH31" s="35"/>
      <c r="ABI31" s="35"/>
      <c r="ABJ31" s="35"/>
      <c r="ABK31" s="35"/>
      <c r="ABL31" s="35"/>
      <c r="ABM31" s="35"/>
      <c r="ABN31" s="35"/>
      <c r="ABO31" s="35"/>
      <c r="ABP31" s="35"/>
      <c r="ABQ31" s="35"/>
      <c r="ABR31" s="35"/>
      <c r="ABS31" s="35"/>
      <c r="ABT31" s="35"/>
      <c r="ABU31" s="35"/>
      <c r="ABV31" s="35"/>
      <c r="ABW31" s="35"/>
      <c r="ABX31" s="35"/>
      <c r="ABY31" s="35"/>
      <c r="ABZ31" s="35"/>
      <c r="ACA31" s="35"/>
      <c r="ACB31" s="35"/>
      <c r="ACC31" s="35"/>
      <c r="ACD31" s="35"/>
      <c r="ACE31" s="35"/>
      <c r="ACF31" s="35"/>
      <c r="ACG31" s="35"/>
      <c r="ACH31" s="35"/>
      <c r="ACI31" s="35"/>
      <c r="ACJ31" s="35"/>
      <c r="ACK31" s="35"/>
      <c r="ACL31" s="35"/>
      <c r="ACM31" s="35"/>
      <c r="ACN31" s="35"/>
      <c r="ACO31" s="35"/>
      <c r="ACP31" s="35"/>
      <c r="ACQ31" s="35"/>
      <c r="ACR31" s="35"/>
      <c r="ACS31" s="35"/>
      <c r="ACT31" s="35"/>
      <c r="ACU31" s="35"/>
      <c r="ACV31" s="35"/>
      <c r="ACW31" s="35"/>
      <c r="ACX31" s="35"/>
      <c r="ACY31" s="35"/>
      <c r="ACZ31" s="35"/>
      <c r="ADA31" s="35"/>
      <c r="ADB31" s="35"/>
      <c r="ADC31" s="35"/>
      <c r="ADD31" s="35"/>
      <c r="ADE31" s="35"/>
      <c r="ADF31" s="35"/>
      <c r="ADG31" s="35"/>
      <c r="ADH31" s="35"/>
      <c r="ADI31" s="35"/>
      <c r="ADJ31" s="35"/>
      <c r="ADK31" s="35"/>
      <c r="ADL31" s="35"/>
      <c r="ADM31" s="35"/>
      <c r="ADN31" s="35"/>
      <c r="ADO31" s="35"/>
      <c r="ADP31" s="35"/>
      <c r="ADQ31" s="35"/>
      <c r="ADR31" s="35"/>
      <c r="ADS31" s="35"/>
      <c r="ADT31" s="35"/>
      <c r="ADU31" s="35"/>
      <c r="ADV31" s="35"/>
      <c r="ADW31" s="35"/>
      <c r="ADX31" s="35"/>
      <c r="ADY31" s="35"/>
      <c r="ADZ31" s="35"/>
      <c r="AEA31" s="35"/>
      <c r="AEB31" s="35"/>
      <c r="AEC31" s="35"/>
      <c r="AED31" s="35"/>
      <c r="AEE31" s="35"/>
      <c r="AEF31" s="35"/>
      <c r="AEG31" s="35"/>
      <c r="AEH31" s="35"/>
      <c r="AEI31" s="35"/>
      <c r="AEJ31" s="35"/>
      <c r="AEK31" s="35"/>
      <c r="AEL31" s="35"/>
      <c r="AEM31" s="35"/>
      <c r="AEN31" s="35"/>
      <c r="AEO31" s="35"/>
      <c r="AEP31" s="35"/>
      <c r="AEQ31" s="35"/>
      <c r="AER31" s="35"/>
      <c r="AES31" s="35"/>
      <c r="AET31" s="35"/>
      <c r="AEU31" s="35"/>
      <c r="AEV31" s="35"/>
      <c r="AEW31" s="35"/>
      <c r="AEX31" s="35"/>
      <c r="AEY31" s="35"/>
      <c r="AEZ31" s="35"/>
      <c r="AFA31" s="35"/>
      <c r="AFB31" s="35"/>
      <c r="AFC31" s="35"/>
      <c r="AFD31" s="35"/>
      <c r="AFE31" s="35"/>
      <c r="AFF31" s="35"/>
      <c r="AFG31" s="35"/>
      <c r="AFH31" s="35"/>
      <c r="AFI31" s="35"/>
      <c r="AFJ31" s="35"/>
      <c r="AFK31" s="35"/>
      <c r="AFL31" s="35"/>
      <c r="AFM31" s="35"/>
      <c r="AFN31" s="35"/>
      <c r="AFO31" s="35"/>
      <c r="AFP31" s="35"/>
      <c r="AFQ31" s="35"/>
      <c r="AFR31" s="35"/>
      <c r="AFS31" s="35"/>
      <c r="AFT31" s="35"/>
      <c r="AFU31" s="35"/>
      <c r="AFV31" s="35"/>
      <c r="AFW31" s="35"/>
      <c r="AFX31" s="35"/>
      <c r="AFY31" s="35"/>
      <c r="AFZ31" s="35"/>
      <c r="AGA31" s="35"/>
      <c r="AGB31" s="35"/>
      <c r="AGC31" s="35"/>
      <c r="AGD31" s="35"/>
      <c r="AGE31" s="35"/>
      <c r="AGF31" s="35"/>
      <c r="AGG31" s="35"/>
      <c r="AGH31" s="35"/>
      <c r="AGI31" s="35"/>
      <c r="AGJ31" s="35"/>
      <c r="AGK31" s="35"/>
      <c r="AGL31" s="35"/>
      <c r="AGM31" s="35"/>
      <c r="AGN31" s="35"/>
      <c r="AGO31" s="35"/>
      <c r="AGP31" s="35"/>
      <c r="AGQ31" s="35"/>
      <c r="AGR31" s="35"/>
      <c r="AGS31" s="35"/>
      <c r="AGT31" s="35"/>
      <c r="AGU31" s="35"/>
      <c r="AGV31" s="35"/>
      <c r="AGW31" s="35"/>
      <c r="AGX31" s="35"/>
      <c r="AGY31" s="35"/>
      <c r="AGZ31" s="35"/>
      <c r="AHA31" s="35"/>
      <c r="AHB31" s="35"/>
      <c r="AHC31" s="35"/>
      <c r="AHD31" s="35"/>
      <c r="AHE31" s="35"/>
      <c r="AHF31" s="35"/>
      <c r="AHG31" s="35"/>
      <c r="AHH31" s="35"/>
      <c r="AHI31" s="35"/>
      <c r="AHJ31" s="35"/>
      <c r="AHK31" s="35"/>
      <c r="AHL31" s="35"/>
      <c r="AHM31" s="35"/>
      <c r="AHN31" s="35"/>
      <c r="AHO31" s="35"/>
      <c r="AHP31" s="35"/>
      <c r="AHQ31" s="35"/>
      <c r="AHR31" s="35"/>
      <c r="AHS31" s="35"/>
      <c r="AHT31" s="35"/>
      <c r="AHU31" s="35"/>
      <c r="AHV31" s="35"/>
      <c r="AHW31" s="35"/>
      <c r="AHX31" s="35"/>
      <c r="AHY31" s="35"/>
      <c r="AHZ31" s="35"/>
      <c r="AIA31" s="35"/>
      <c r="AIB31" s="35"/>
      <c r="AIC31" s="35"/>
      <c r="AID31" s="35"/>
      <c r="AIE31" s="35"/>
      <c r="AIF31" s="35"/>
      <c r="AIG31" s="35"/>
      <c r="AIH31" s="35"/>
      <c r="AII31" s="35"/>
      <c r="AIJ31" s="35"/>
      <c r="AIK31" s="35"/>
      <c r="AIL31" s="35"/>
      <c r="AIM31" s="35"/>
      <c r="AIN31" s="35"/>
      <c r="AIO31" s="35"/>
      <c r="AIP31" s="35"/>
      <c r="AIQ31" s="35"/>
      <c r="AIR31" s="35"/>
      <c r="AIS31" s="35"/>
      <c r="AIT31" s="35"/>
      <c r="AIU31" s="35"/>
      <c r="AIV31" s="35"/>
      <c r="AIW31" s="35"/>
      <c r="AIX31" s="35"/>
      <c r="AIY31" s="35"/>
      <c r="AIZ31" s="35"/>
      <c r="AJA31" s="35"/>
      <c r="AJB31" s="35"/>
      <c r="AJC31" s="35"/>
      <c r="AJD31" s="35"/>
      <c r="AJE31" s="35"/>
      <c r="AJF31" s="35"/>
      <c r="AJG31" s="35"/>
      <c r="AJH31" s="35"/>
      <c r="AJI31" s="35"/>
      <c r="AJJ31" s="35"/>
      <c r="AJK31" s="35"/>
      <c r="AJL31" s="35"/>
      <c r="AJM31" s="35"/>
      <c r="AJN31" s="35"/>
      <c r="AJO31" s="35"/>
      <c r="AJP31" s="35"/>
      <c r="AJQ31" s="35"/>
      <c r="AJR31" s="35"/>
      <c r="AJS31" s="35"/>
      <c r="AJT31" s="35"/>
      <c r="AJU31" s="35"/>
      <c r="AJV31" s="35"/>
      <c r="AJW31" s="35"/>
      <c r="AJX31" s="35"/>
      <c r="AJY31" s="35"/>
      <c r="AJZ31" s="35"/>
      <c r="AKA31" s="35"/>
      <c r="AKB31" s="35"/>
      <c r="AKC31" s="35"/>
      <c r="AKD31" s="35"/>
      <c r="AKE31" s="35"/>
      <c r="AKF31" s="35"/>
      <c r="AKG31" s="35"/>
      <c r="AKH31" s="35"/>
      <c r="AKI31" s="35"/>
      <c r="AKJ31" s="35"/>
      <c r="AKK31" s="35"/>
      <c r="AKL31" s="35"/>
      <c r="AKM31" s="35"/>
      <c r="AKN31" s="35"/>
      <c r="AKO31" s="35"/>
      <c r="AKP31" s="35"/>
      <c r="AKQ31" s="35"/>
      <c r="AKR31" s="35"/>
      <c r="AKS31" s="35"/>
      <c r="AKT31" s="35"/>
      <c r="AKU31" s="35"/>
      <c r="AKV31" s="35"/>
      <c r="AKW31" s="35"/>
      <c r="AKX31" s="35"/>
      <c r="AKY31" s="35"/>
      <c r="AKZ31" s="35"/>
      <c r="ALA31" s="35"/>
      <c r="ALB31" s="35"/>
      <c r="ALC31" s="35"/>
      <c r="ALD31" s="35"/>
      <c r="ALE31" s="35"/>
      <c r="ALF31" s="35"/>
      <c r="ALG31" s="35"/>
      <c r="ALH31" s="35"/>
      <c r="ALI31" s="35"/>
      <c r="ALJ31" s="35"/>
      <c r="ALK31" s="35"/>
      <c r="ALL31" s="35"/>
      <c r="ALM31" s="35"/>
      <c r="ALN31" s="35"/>
      <c r="ALO31" s="35"/>
      <c r="ALP31" s="35"/>
      <c r="ALQ31" s="35"/>
      <c r="ALR31" s="35"/>
      <c r="ALS31" s="35"/>
      <c r="ALT31" s="35"/>
      <c r="ALU31" s="35"/>
      <c r="ALV31" s="35"/>
      <c r="ALW31" s="35"/>
      <c r="ALX31" s="35"/>
      <c r="ALY31" s="35"/>
      <c r="ALZ31" s="35"/>
      <c r="AMA31" s="35"/>
      <c r="AMB31" s="35"/>
      <c r="AMC31" s="35"/>
      <c r="AMD31" s="35"/>
      <c r="AME31" s="35"/>
      <c r="AMF31" s="35"/>
      <c r="AMG31" s="35"/>
      <c r="AMH31" s="35"/>
      <c r="AMI31" s="35"/>
      <c r="AMJ31" s="35"/>
      <c r="AMK31" s="35"/>
      <c r="AML31" s="35"/>
      <c r="AMM31" s="35"/>
      <c r="AMN31" s="35"/>
      <c r="AMO31" s="35"/>
      <c r="AMP31" s="35"/>
      <c r="AMQ31" s="35"/>
      <c r="AMR31" s="35"/>
      <c r="AMS31" s="35"/>
      <c r="AMT31" s="35"/>
      <c r="AMU31" s="35"/>
      <c r="AMV31" s="35"/>
      <c r="AMW31" s="35"/>
      <c r="AMX31" s="35"/>
      <c r="AMY31" s="35"/>
      <c r="AMZ31" s="35"/>
      <c r="ANA31" s="35"/>
      <c r="ANB31" s="35"/>
      <c r="ANC31" s="35"/>
      <c r="AND31" s="35"/>
      <c r="ANE31" s="35"/>
      <c r="ANF31" s="35"/>
      <c r="ANG31" s="35"/>
      <c r="ANH31" s="35"/>
      <c r="ANI31" s="35"/>
      <c r="ANJ31" s="35"/>
      <c r="ANK31" s="35"/>
      <c r="ANL31" s="35"/>
      <c r="ANM31" s="35"/>
      <c r="ANN31" s="35"/>
      <c r="ANO31" s="35"/>
      <c r="ANP31" s="35"/>
      <c r="ANQ31" s="35"/>
      <c r="ANR31" s="35"/>
      <c r="ANS31" s="35"/>
      <c r="ANT31" s="35"/>
      <c r="ANU31" s="35"/>
      <c r="ANV31" s="35"/>
      <c r="ANW31" s="35"/>
      <c r="ANX31" s="35"/>
      <c r="ANY31" s="35"/>
      <c r="ANZ31" s="35"/>
      <c r="AOA31" s="35"/>
      <c r="AOB31" s="35"/>
      <c r="AOC31" s="35"/>
      <c r="AOD31" s="35"/>
      <c r="AOE31" s="35"/>
      <c r="AOF31" s="35"/>
      <c r="AOG31" s="35"/>
      <c r="AOH31" s="35"/>
      <c r="AOI31" s="35"/>
      <c r="AOJ31" s="35"/>
      <c r="AOK31" s="35"/>
      <c r="AOL31" s="35"/>
      <c r="AOM31" s="35"/>
      <c r="AON31" s="35"/>
      <c r="AOO31" s="35"/>
      <c r="AOP31" s="35"/>
      <c r="AOQ31" s="35"/>
      <c r="AOR31" s="35"/>
      <c r="AOS31" s="35"/>
      <c r="AOT31" s="35"/>
      <c r="AOU31" s="35"/>
      <c r="AOV31" s="35"/>
      <c r="AOW31" s="35"/>
      <c r="AOX31" s="35"/>
      <c r="AOY31" s="35"/>
      <c r="AOZ31" s="35"/>
      <c r="APA31" s="35"/>
      <c r="APB31" s="35"/>
      <c r="APC31" s="35"/>
      <c r="APD31" s="35"/>
      <c r="APE31" s="35"/>
      <c r="APF31" s="35"/>
      <c r="APG31" s="35"/>
      <c r="APH31" s="35"/>
      <c r="API31" s="35"/>
      <c r="APJ31" s="35"/>
      <c r="APK31" s="35"/>
      <c r="APL31" s="35"/>
      <c r="APM31" s="35"/>
      <c r="APN31" s="35"/>
      <c r="APO31" s="35"/>
      <c r="APP31" s="35"/>
      <c r="APQ31" s="35"/>
      <c r="APR31" s="35"/>
      <c r="APS31" s="35"/>
      <c r="APT31" s="35"/>
      <c r="APU31" s="35"/>
      <c r="APV31" s="35"/>
      <c r="APW31" s="35"/>
      <c r="APX31" s="35"/>
      <c r="APY31" s="35"/>
      <c r="APZ31" s="35"/>
      <c r="AQA31" s="35"/>
      <c r="AQB31" s="35"/>
      <c r="AQC31" s="35"/>
      <c r="AQD31" s="35"/>
      <c r="AQE31" s="35"/>
      <c r="AQF31" s="35"/>
      <c r="AQG31" s="35"/>
      <c r="AQH31" s="35"/>
      <c r="AQI31" s="35"/>
      <c r="AQJ31" s="35"/>
      <c r="AQK31" s="35"/>
      <c r="AQL31" s="35"/>
      <c r="AQM31" s="35"/>
      <c r="AQN31" s="35"/>
      <c r="AQO31" s="35"/>
      <c r="AQP31" s="35"/>
      <c r="AQQ31" s="35"/>
    </row>
    <row r="32" spans="1:1135" ht="63.75">
      <c r="A32" s="46">
        <v>28</v>
      </c>
      <c r="B32" s="32" t="s">
        <v>51</v>
      </c>
      <c r="C32" s="36" t="s">
        <v>434</v>
      </c>
      <c r="D32" s="75" t="s">
        <v>436</v>
      </c>
      <c r="E32" s="33" t="s">
        <v>802</v>
      </c>
      <c r="F32" s="33" t="s">
        <v>803</v>
      </c>
      <c r="G32" s="32" t="s">
        <v>233</v>
      </c>
      <c r="H32" s="48">
        <v>2</v>
      </c>
      <c r="I32" s="48">
        <v>2</v>
      </c>
      <c r="J32" s="48">
        <v>2</v>
      </c>
      <c r="K32" s="47">
        <f t="shared" si="20"/>
        <v>2</v>
      </c>
      <c r="L32" s="48">
        <v>5</v>
      </c>
      <c r="M32" s="47">
        <f t="shared" si="2"/>
        <v>10</v>
      </c>
      <c r="N32" s="33"/>
      <c r="O32" s="33"/>
      <c r="P32" s="33" t="s">
        <v>804</v>
      </c>
      <c r="Q32" s="33"/>
      <c r="R32" s="48">
        <v>5</v>
      </c>
      <c r="S32" s="49">
        <f t="shared" si="21"/>
        <v>5</v>
      </c>
      <c r="T32" s="49" t="str">
        <f t="shared" si="22"/>
        <v>B</v>
      </c>
      <c r="U32" s="49"/>
      <c r="V32" s="33"/>
      <c r="W32" s="33"/>
      <c r="X32" s="49"/>
    </row>
    <row r="33" spans="1:75" ht="67.5" customHeight="1">
      <c r="A33" s="40">
        <v>29</v>
      </c>
      <c r="B33" s="32" t="s">
        <v>51</v>
      </c>
      <c r="C33" s="36" t="s">
        <v>186</v>
      </c>
      <c r="D33" s="75" t="s">
        <v>437</v>
      </c>
      <c r="E33" s="33" t="s">
        <v>517</v>
      </c>
      <c r="F33" s="33" t="s">
        <v>452</v>
      </c>
      <c r="G33" s="32" t="s">
        <v>233</v>
      </c>
      <c r="H33" s="48">
        <v>4</v>
      </c>
      <c r="I33" s="48">
        <v>4</v>
      </c>
      <c r="J33" s="48">
        <v>1</v>
      </c>
      <c r="K33" s="47">
        <f t="shared" si="20"/>
        <v>2.8</v>
      </c>
      <c r="L33" s="48">
        <v>5</v>
      </c>
      <c r="M33" s="47">
        <f>+K33*L33</f>
        <v>14</v>
      </c>
      <c r="N33" s="33"/>
      <c r="O33" s="33"/>
      <c r="P33" s="33" t="s">
        <v>805</v>
      </c>
      <c r="Q33" s="33"/>
      <c r="R33" s="48">
        <v>6</v>
      </c>
      <c r="S33" s="49">
        <f>IF(M33-R33&lt;0,0,M33-R33)</f>
        <v>8</v>
      </c>
      <c r="T33" s="49" t="str">
        <f>IF(S33="","",IF(S33&gt;20,"A",IF(S33&gt;15,"M/A",IF(S33&gt;10,"M",IF(S33&gt;7,"M/B",IF(S33&gt;2,"B","R"))))))</f>
        <v>M/B</v>
      </c>
      <c r="U33" s="49"/>
      <c r="V33" s="33"/>
      <c r="W33" s="33"/>
      <c r="X33" s="49"/>
    </row>
    <row r="34" spans="1:75" s="81" customFormat="1" ht="100.5" customHeight="1">
      <c r="A34" s="46">
        <v>30</v>
      </c>
      <c r="B34" s="32" t="s">
        <v>51</v>
      </c>
      <c r="C34" s="36" t="s">
        <v>249</v>
      </c>
      <c r="D34" s="32"/>
      <c r="E34" s="38" t="s">
        <v>668</v>
      </c>
      <c r="F34" s="32"/>
      <c r="G34" s="32"/>
      <c r="H34" s="48">
        <v>1</v>
      </c>
      <c r="I34" s="48">
        <v>1</v>
      </c>
      <c r="J34" s="48">
        <v>1</v>
      </c>
      <c r="K34" s="47">
        <f t="shared" si="20"/>
        <v>1</v>
      </c>
      <c r="L34" s="48">
        <v>5</v>
      </c>
      <c r="M34" s="47">
        <f t="shared" si="2"/>
        <v>5</v>
      </c>
      <c r="N34" s="33" t="s">
        <v>551</v>
      </c>
      <c r="O34" s="33"/>
      <c r="P34" s="33" t="s">
        <v>670</v>
      </c>
      <c r="Q34" s="32"/>
      <c r="R34" s="48">
        <v>3</v>
      </c>
      <c r="S34" s="49">
        <f t="shared" si="21"/>
        <v>2</v>
      </c>
      <c r="T34" s="49" t="str">
        <f t="shared" si="22"/>
        <v>R</v>
      </c>
      <c r="U34" s="32"/>
      <c r="V34" s="32"/>
      <c r="W34" s="32"/>
      <c r="X34" s="32"/>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row>
    <row r="35" spans="1:75" ht="114.75">
      <c r="A35" s="40">
        <v>31</v>
      </c>
      <c r="B35" s="32" t="s">
        <v>52</v>
      </c>
      <c r="C35" s="36" t="s">
        <v>2</v>
      </c>
      <c r="D35" s="34" t="s">
        <v>696</v>
      </c>
      <c r="E35" s="38" t="s">
        <v>693</v>
      </c>
      <c r="F35" s="38" t="s">
        <v>692</v>
      </c>
      <c r="G35" s="34" t="s">
        <v>147</v>
      </c>
      <c r="H35" s="48">
        <v>3</v>
      </c>
      <c r="I35" s="48">
        <v>1</v>
      </c>
      <c r="J35" s="48">
        <v>2</v>
      </c>
      <c r="K35" s="47">
        <f t="shared" si="20"/>
        <v>1.8</v>
      </c>
      <c r="L35" s="48">
        <v>4</v>
      </c>
      <c r="M35" s="47">
        <f t="shared" si="2"/>
        <v>7.2</v>
      </c>
      <c r="N35" s="33" t="s">
        <v>551</v>
      </c>
      <c r="O35" s="32" t="s">
        <v>694</v>
      </c>
      <c r="P35" s="33"/>
      <c r="Q35" s="33" t="s">
        <v>695</v>
      </c>
      <c r="R35" s="48">
        <v>6</v>
      </c>
      <c r="S35" s="49">
        <f t="shared" si="21"/>
        <v>1.2000000000000002</v>
      </c>
      <c r="T35" s="49" t="str">
        <f t="shared" si="22"/>
        <v>R</v>
      </c>
      <c r="U35" s="49"/>
      <c r="V35" s="33"/>
      <c r="W35" s="33"/>
      <c r="X35" s="49"/>
    </row>
    <row r="36" spans="1:75" ht="89.25" customHeight="1">
      <c r="A36" s="40">
        <v>33</v>
      </c>
      <c r="B36" s="32" t="s">
        <v>52</v>
      </c>
      <c r="C36" s="36" t="s">
        <v>352</v>
      </c>
      <c r="D36" s="34" t="s">
        <v>698</v>
      </c>
      <c r="E36" s="38" t="s">
        <v>699</v>
      </c>
      <c r="F36" s="38" t="s">
        <v>700</v>
      </c>
      <c r="G36" s="32" t="s">
        <v>243</v>
      </c>
      <c r="H36" s="48">
        <v>3</v>
      </c>
      <c r="I36" s="48">
        <v>1</v>
      </c>
      <c r="J36" s="48">
        <v>2</v>
      </c>
      <c r="K36" s="47">
        <f t="shared" si="20"/>
        <v>1.8</v>
      </c>
      <c r="L36" s="48">
        <v>4</v>
      </c>
      <c r="M36" s="47">
        <f t="shared" si="2"/>
        <v>7.2</v>
      </c>
      <c r="N36" s="33" t="s">
        <v>551</v>
      </c>
      <c r="O36" s="32" t="s">
        <v>694</v>
      </c>
      <c r="P36" s="58"/>
      <c r="Q36" s="33" t="s">
        <v>695</v>
      </c>
      <c r="R36" s="48">
        <v>5</v>
      </c>
      <c r="S36" s="49">
        <f t="shared" si="21"/>
        <v>2.2000000000000002</v>
      </c>
      <c r="T36" s="49" t="str">
        <f t="shared" si="22"/>
        <v>B</v>
      </c>
      <c r="U36" s="49"/>
      <c r="V36" s="33"/>
      <c r="W36" s="33"/>
      <c r="X36" s="49"/>
    </row>
    <row r="37" spans="1:75" ht="51">
      <c r="A37" s="46">
        <v>34</v>
      </c>
      <c r="B37" s="32" t="s">
        <v>52</v>
      </c>
      <c r="C37" s="36" t="s">
        <v>3</v>
      </c>
      <c r="D37" s="37" t="s">
        <v>701</v>
      </c>
      <c r="E37" s="37" t="s">
        <v>702</v>
      </c>
      <c r="F37" s="38" t="s">
        <v>700</v>
      </c>
      <c r="G37" s="32" t="s">
        <v>243</v>
      </c>
      <c r="H37" s="48">
        <v>3</v>
      </c>
      <c r="I37" s="48">
        <v>1</v>
      </c>
      <c r="J37" s="48">
        <v>2</v>
      </c>
      <c r="K37" s="47">
        <f t="shared" si="20"/>
        <v>1.8</v>
      </c>
      <c r="L37" s="48">
        <v>4</v>
      </c>
      <c r="M37" s="47">
        <f t="shared" si="2"/>
        <v>7.2</v>
      </c>
      <c r="N37" s="33" t="s">
        <v>551</v>
      </c>
      <c r="O37" s="32" t="s">
        <v>694</v>
      </c>
      <c r="Q37" s="33"/>
      <c r="R37" s="48">
        <v>4</v>
      </c>
      <c r="S37" s="49">
        <f t="shared" si="21"/>
        <v>3.2</v>
      </c>
      <c r="T37" s="49" t="str">
        <f t="shared" si="22"/>
        <v>B</v>
      </c>
      <c r="U37" s="49"/>
      <c r="V37" s="33"/>
      <c r="W37" s="33"/>
      <c r="X37" s="49"/>
    </row>
    <row r="38" spans="1:75" ht="86.25" customHeight="1">
      <c r="A38" s="40">
        <v>35</v>
      </c>
      <c r="B38" s="32" t="s">
        <v>52</v>
      </c>
      <c r="C38" s="36" t="s">
        <v>353</v>
      </c>
      <c r="D38" s="37" t="s">
        <v>703</v>
      </c>
      <c r="E38" s="37" t="s">
        <v>703</v>
      </c>
      <c r="F38" s="38" t="s">
        <v>700</v>
      </c>
      <c r="G38" s="32" t="s">
        <v>704</v>
      </c>
      <c r="H38" s="48">
        <v>3</v>
      </c>
      <c r="I38" s="48">
        <v>1</v>
      </c>
      <c r="J38" s="48">
        <v>2</v>
      </c>
      <c r="K38" s="47">
        <f t="shared" ref="K38" si="23">+(H38*$H$2+I38*$I$2+J38*$J$2)/$K$2</f>
        <v>1.8</v>
      </c>
      <c r="L38" s="48">
        <v>4</v>
      </c>
      <c r="M38" s="47">
        <f t="shared" ref="M38" si="24">+K38*L38</f>
        <v>7.2</v>
      </c>
      <c r="N38" s="33" t="s">
        <v>551</v>
      </c>
      <c r="O38" s="32" t="s">
        <v>694</v>
      </c>
      <c r="P38" s="37"/>
      <c r="Q38" s="37"/>
      <c r="R38" s="48">
        <v>4</v>
      </c>
      <c r="S38" s="49">
        <f t="shared" si="21"/>
        <v>3.2</v>
      </c>
      <c r="T38" s="49" t="str">
        <f t="shared" si="22"/>
        <v>B</v>
      </c>
      <c r="U38" s="49"/>
      <c r="V38" s="49"/>
      <c r="W38" s="49"/>
      <c r="X38" s="49"/>
    </row>
    <row r="39" spans="1:75" ht="48" customHeight="1">
      <c r="A39" s="46">
        <v>36</v>
      </c>
      <c r="B39" s="32" t="s">
        <v>52</v>
      </c>
      <c r="C39" s="36" t="s">
        <v>4</v>
      </c>
      <c r="D39" s="37" t="s">
        <v>697</v>
      </c>
      <c r="E39" s="38" t="s">
        <v>699</v>
      </c>
      <c r="F39" s="38" t="s">
        <v>700</v>
      </c>
      <c r="G39" s="32" t="s">
        <v>745</v>
      </c>
      <c r="H39" s="48">
        <v>3</v>
      </c>
      <c r="I39" s="48">
        <v>1</v>
      </c>
      <c r="J39" s="48">
        <v>2</v>
      </c>
      <c r="K39" s="47">
        <f t="shared" ref="K39:K43" si="25">+(H39*$H$2+I39*$I$2+J39*$J$2)/$K$2</f>
        <v>1.8</v>
      </c>
      <c r="L39" s="48">
        <v>4</v>
      </c>
      <c r="M39" s="47">
        <f t="shared" ref="M39" si="26">+K39*L39</f>
        <v>7.2</v>
      </c>
      <c r="N39" s="33" t="s">
        <v>551</v>
      </c>
      <c r="O39" s="32" t="s">
        <v>694</v>
      </c>
      <c r="P39" s="37"/>
      <c r="Q39" s="37"/>
      <c r="R39" s="48">
        <v>4</v>
      </c>
      <c r="S39" s="49">
        <f t="shared" si="21"/>
        <v>3.2</v>
      </c>
      <c r="T39" s="49" t="str">
        <f t="shared" si="22"/>
        <v>B</v>
      </c>
      <c r="U39" s="49"/>
      <c r="V39" s="49"/>
      <c r="W39" s="49"/>
      <c r="X39" s="49"/>
    </row>
    <row r="40" spans="1:75" ht="51">
      <c r="A40" s="40">
        <v>37</v>
      </c>
      <c r="B40" s="32" t="s">
        <v>52</v>
      </c>
      <c r="C40" s="36" t="s">
        <v>5</v>
      </c>
      <c r="D40" s="34" t="s">
        <v>746</v>
      </c>
      <c r="E40" s="38" t="s">
        <v>699</v>
      </c>
      <c r="F40" s="38" t="s">
        <v>700</v>
      </c>
      <c r="G40" s="32" t="s">
        <v>244</v>
      </c>
      <c r="H40" s="48">
        <v>1</v>
      </c>
      <c r="I40" s="48">
        <v>1</v>
      </c>
      <c r="J40" s="48">
        <v>1</v>
      </c>
      <c r="K40" s="47">
        <f t="shared" si="25"/>
        <v>1</v>
      </c>
      <c r="L40" s="48">
        <v>4</v>
      </c>
      <c r="M40" s="47">
        <f t="shared" si="2"/>
        <v>4</v>
      </c>
      <c r="N40" s="33" t="s">
        <v>551</v>
      </c>
      <c r="O40" s="32" t="s">
        <v>694</v>
      </c>
      <c r="P40" s="33"/>
      <c r="Q40" s="33"/>
      <c r="R40" s="48">
        <v>3</v>
      </c>
      <c r="S40" s="49">
        <f t="shared" si="21"/>
        <v>1</v>
      </c>
      <c r="T40" s="49" t="str">
        <f t="shared" si="22"/>
        <v>R</v>
      </c>
      <c r="U40" s="49"/>
      <c r="V40" s="33"/>
      <c r="W40" s="33"/>
      <c r="X40" s="49"/>
    </row>
    <row r="41" spans="1:75" ht="51">
      <c r="A41" s="46">
        <v>38</v>
      </c>
      <c r="B41" s="32" t="s">
        <v>52</v>
      </c>
      <c r="C41" s="36" t="s">
        <v>48</v>
      </c>
      <c r="D41" s="34" t="s">
        <v>746</v>
      </c>
      <c r="E41" s="38" t="s">
        <v>699</v>
      </c>
      <c r="F41" s="38" t="s">
        <v>700</v>
      </c>
      <c r="G41" s="32" t="s">
        <v>245</v>
      </c>
      <c r="H41" s="48">
        <v>1</v>
      </c>
      <c r="I41" s="48">
        <v>1</v>
      </c>
      <c r="J41" s="48">
        <v>1</v>
      </c>
      <c r="K41" s="47">
        <f t="shared" ref="K41" si="27">+(H41*$H$2+I41*$I$2+J41*$J$2)/$K$2</f>
        <v>1</v>
      </c>
      <c r="L41" s="48">
        <v>4</v>
      </c>
      <c r="M41" s="47">
        <f t="shared" ref="M41" si="28">+K41*L41</f>
        <v>4</v>
      </c>
      <c r="N41" s="33" t="s">
        <v>551</v>
      </c>
      <c r="O41" s="32" t="s">
        <v>694</v>
      </c>
      <c r="P41" s="33"/>
      <c r="Q41" s="33"/>
      <c r="R41" s="48">
        <v>3</v>
      </c>
      <c r="S41" s="49">
        <f t="shared" si="21"/>
        <v>1</v>
      </c>
      <c r="T41" s="49" t="str">
        <f t="shared" si="22"/>
        <v>R</v>
      </c>
      <c r="U41" s="49"/>
      <c r="V41" s="49"/>
      <c r="W41" s="49"/>
      <c r="X41" s="49"/>
    </row>
    <row r="42" spans="1:75" ht="51">
      <c r="A42" s="40">
        <v>39</v>
      </c>
      <c r="B42" s="32" t="s">
        <v>52</v>
      </c>
      <c r="C42" s="36" t="s">
        <v>6</v>
      </c>
      <c r="D42" s="34" t="s">
        <v>746</v>
      </c>
      <c r="E42" s="38" t="s">
        <v>699</v>
      </c>
      <c r="F42" s="38" t="s">
        <v>700</v>
      </c>
      <c r="G42" s="32" t="s">
        <v>246</v>
      </c>
      <c r="H42" s="48">
        <v>1</v>
      </c>
      <c r="I42" s="48">
        <v>1</v>
      </c>
      <c r="J42" s="48">
        <v>1</v>
      </c>
      <c r="K42" s="47">
        <f t="shared" si="25"/>
        <v>1</v>
      </c>
      <c r="L42" s="48">
        <v>4</v>
      </c>
      <c r="M42" s="47">
        <f t="shared" si="2"/>
        <v>4</v>
      </c>
      <c r="N42" s="33" t="s">
        <v>551</v>
      </c>
      <c r="O42" s="32" t="s">
        <v>694</v>
      </c>
      <c r="P42" s="33"/>
      <c r="Q42" s="33"/>
      <c r="R42" s="48">
        <v>3</v>
      </c>
      <c r="S42" s="49">
        <f t="shared" si="21"/>
        <v>1</v>
      </c>
      <c r="T42" s="49" t="str">
        <f t="shared" si="22"/>
        <v>R</v>
      </c>
      <c r="U42" s="49"/>
      <c r="V42" s="49"/>
      <c r="W42" s="49"/>
      <c r="X42" s="49"/>
    </row>
    <row r="43" spans="1:75" ht="51">
      <c r="A43" s="46">
        <v>40</v>
      </c>
      <c r="B43" s="32" t="s">
        <v>52</v>
      </c>
      <c r="C43" s="36" t="s">
        <v>7</v>
      </c>
      <c r="D43" s="34" t="s">
        <v>746</v>
      </c>
      <c r="E43" s="38" t="s">
        <v>699</v>
      </c>
      <c r="F43" s="38" t="s">
        <v>700</v>
      </c>
      <c r="G43" s="32" t="s">
        <v>247</v>
      </c>
      <c r="H43" s="48">
        <v>1</v>
      </c>
      <c r="I43" s="48">
        <v>1</v>
      </c>
      <c r="J43" s="48">
        <v>1</v>
      </c>
      <c r="K43" s="47">
        <f t="shared" si="25"/>
        <v>1</v>
      </c>
      <c r="L43" s="48">
        <v>4</v>
      </c>
      <c r="M43" s="47">
        <f t="shared" si="2"/>
        <v>4</v>
      </c>
      <c r="N43" s="33" t="s">
        <v>551</v>
      </c>
      <c r="O43" s="32" t="s">
        <v>694</v>
      </c>
      <c r="P43" s="33"/>
      <c r="Q43" s="33"/>
      <c r="R43" s="48">
        <v>3</v>
      </c>
      <c r="S43" s="49">
        <f t="shared" si="21"/>
        <v>1</v>
      </c>
      <c r="T43" s="49" t="str">
        <f t="shared" si="22"/>
        <v>R</v>
      </c>
      <c r="U43" s="49"/>
      <c r="V43" s="49"/>
      <c r="W43" s="49"/>
      <c r="X43" s="49"/>
    </row>
    <row r="44" spans="1:75" ht="51">
      <c r="A44" s="40">
        <v>41</v>
      </c>
      <c r="B44" s="32" t="s">
        <v>52</v>
      </c>
      <c r="C44" s="36" t="s">
        <v>8</v>
      </c>
      <c r="D44" s="34" t="s">
        <v>746</v>
      </c>
      <c r="E44" s="38" t="s">
        <v>699</v>
      </c>
      <c r="F44" s="38" t="s">
        <v>700</v>
      </c>
      <c r="G44" s="32" t="s">
        <v>247</v>
      </c>
      <c r="H44" s="48">
        <v>1</v>
      </c>
      <c r="I44" s="48">
        <v>1</v>
      </c>
      <c r="J44" s="48">
        <v>1</v>
      </c>
      <c r="K44" s="47">
        <f t="shared" ref="K44" si="29">+(H44*$H$2+I44*$I$2+J44*$J$2)/$K$2</f>
        <v>1</v>
      </c>
      <c r="L44" s="48">
        <v>4</v>
      </c>
      <c r="M44" s="47">
        <f t="shared" si="2"/>
        <v>4</v>
      </c>
      <c r="N44" s="33" t="s">
        <v>551</v>
      </c>
      <c r="O44" s="32" t="s">
        <v>694</v>
      </c>
      <c r="P44" s="37"/>
      <c r="Q44" s="37"/>
      <c r="R44" s="48">
        <v>3</v>
      </c>
      <c r="S44" s="49">
        <f t="shared" si="21"/>
        <v>1</v>
      </c>
      <c r="T44" s="49" t="s">
        <v>101</v>
      </c>
      <c r="U44" s="49"/>
      <c r="V44" s="49"/>
      <c r="W44" s="49"/>
      <c r="X44" s="49"/>
    </row>
    <row r="45" spans="1:75" ht="38.25">
      <c r="A45" s="46">
        <v>42</v>
      </c>
      <c r="B45" s="32" t="s">
        <v>52</v>
      </c>
      <c r="C45" s="36" t="s">
        <v>250</v>
      </c>
      <c r="D45" s="37"/>
      <c r="E45" s="38" t="s">
        <v>807</v>
      </c>
      <c r="F45" s="37"/>
      <c r="G45" s="37"/>
      <c r="H45" s="37"/>
      <c r="I45" s="37"/>
      <c r="J45" s="37"/>
      <c r="K45" s="37"/>
      <c r="L45" s="37"/>
      <c r="M45" s="37"/>
      <c r="N45" s="37"/>
      <c r="O45" s="37"/>
      <c r="P45" s="37"/>
      <c r="Q45" s="37"/>
      <c r="R45" s="48"/>
      <c r="S45" s="49">
        <v>1</v>
      </c>
      <c r="T45" s="49" t="s">
        <v>101</v>
      </c>
      <c r="U45" s="49"/>
      <c r="V45" s="49"/>
      <c r="W45" s="49"/>
      <c r="X45" s="49"/>
    </row>
    <row r="46" spans="1:75" ht="76.5">
      <c r="A46" s="40">
        <v>43</v>
      </c>
      <c r="B46" s="32" t="s">
        <v>53</v>
      </c>
      <c r="C46" s="41" t="s">
        <v>370</v>
      </c>
      <c r="D46" s="32" t="s">
        <v>689</v>
      </c>
      <c r="E46" s="32" t="s">
        <v>690</v>
      </c>
      <c r="F46" s="38" t="s">
        <v>691</v>
      </c>
      <c r="G46" s="62" t="s">
        <v>650</v>
      </c>
      <c r="H46" s="48">
        <v>1</v>
      </c>
      <c r="I46" s="48">
        <v>3</v>
      </c>
      <c r="J46" s="48">
        <v>1</v>
      </c>
      <c r="K46" s="47">
        <f t="shared" ref="K46" si="30">+(H46*$H$2+I46*$I$2+J46*$J$2)/$K$2</f>
        <v>1.8</v>
      </c>
      <c r="L46" s="48">
        <v>5</v>
      </c>
      <c r="M46" s="47">
        <f t="shared" ref="M46" si="31">+K46*L46</f>
        <v>9</v>
      </c>
      <c r="N46" s="37" t="s">
        <v>315</v>
      </c>
      <c r="O46" s="33" t="s">
        <v>808</v>
      </c>
      <c r="P46" s="37"/>
      <c r="Q46" s="37"/>
      <c r="R46" s="48">
        <v>6</v>
      </c>
      <c r="S46" s="49">
        <f t="shared" si="21"/>
        <v>3</v>
      </c>
      <c r="T46" s="49" t="str">
        <f t="shared" ref="T46" si="32">IF(S46="","",IF(S46&gt;20,"A",IF(S46&gt;15,"M/A",IF(S46&gt;10,"M",IF(S46&gt;7,"M/B",IF(S46&gt;2,"B","R"))))))</f>
        <v>B</v>
      </c>
      <c r="U46" s="49"/>
      <c r="V46" s="49"/>
      <c r="W46" s="49"/>
      <c r="X46" s="49"/>
    </row>
    <row r="47" spans="1:75" ht="178.5">
      <c r="A47" s="46">
        <v>44</v>
      </c>
      <c r="B47" s="32" t="s">
        <v>54</v>
      </c>
      <c r="C47" s="41" t="s">
        <v>371</v>
      </c>
      <c r="D47" s="32" t="s">
        <v>681</v>
      </c>
      <c r="E47" s="38" t="s">
        <v>682</v>
      </c>
      <c r="F47" s="37" t="s">
        <v>671</v>
      </c>
      <c r="G47" s="38" t="s">
        <v>672</v>
      </c>
      <c r="H47" s="48">
        <v>1</v>
      </c>
      <c r="I47" s="48">
        <v>2</v>
      </c>
      <c r="J47" s="48">
        <v>1</v>
      </c>
      <c r="K47" s="47">
        <f t="shared" ref="K47:K53" si="33">+(H47*$H$2+I47*$I$2+J47*$J$2)/$K$2</f>
        <v>1.4</v>
      </c>
      <c r="L47" s="48">
        <v>5</v>
      </c>
      <c r="M47" s="47">
        <f t="shared" ref="M47" si="34">+K47*L47</f>
        <v>7</v>
      </c>
      <c r="N47" s="37" t="s">
        <v>551</v>
      </c>
      <c r="O47" s="37"/>
      <c r="P47" s="37"/>
      <c r="Q47" s="37"/>
      <c r="R47" s="48">
        <v>3</v>
      </c>
      <c r="S47" s="49">
        <f t="shared" si="21"/>
        <v>4</v>
      </c>
      <c r="T47" s="49" t="str">
        <f t="shared" ref="T47" si="35">IF(S47="","",IF(S47&gt;20,"A",IF(S47&gt;15,"M/A",IF(S47&gt;10,"M",IF(S47&gt;7,"M/B",IF(S47&gt;2,"B","R"))))))</f>
        <v>B</v>
      </c>
      <c r="U47" s="49"/>
      <c r="V47" s="49"/>
      <c r="W47" s="49"/>
      <c r="X47" s="49"/>
    </row>
    <row r="48" spans="1:75" s="50" customFormat="1" ht="51">
      <c r="A48" s="40">
        <v>45</v>
      </c>
      <c r="B48" s="32" t="s">
        <v>54</v>
      </c>
      <c r="C48" s="36" t="s">
        <v>9</v>
      </c>
      <c r="D48" s="33" t="s">
        <v>673</v>
      </c>
      <c r="E48" s="38" t="s">
        <v>675</v>
      </c>
      <c r="F48" s="33" t="s">
        <v>678</v>
      </c>
      <c r="G48" s="32" t="s">
        <v>148</v>
      </c>
      <c r="H48" s="48">
        <v>1</v>
      </c>
      <c r="I48" s="48">
        <v>2</v>
      </c>
      <c r="J48" s="46">
        <v>1</v>
      </c>
      <c r="K48" s="47">
        <f t="shared" si="33"/>
        <v>1.4</v>
      </c>
      <c r="L48" s="48">
        <v>4</v>
      </c>
      <c r="M48" s="47">
        <f t="shared" ref="M48" si="36">+K48*L48</f>
        <v>5.6</v>
      </c>
      <c r="N48" s="37" t="s">
        <v>551</v>
      </c>
      <c r="O48" s="33"/>
      <c r="P48" s="33"/>
      <c r="Q48" s="37"/>
      <c r="R48" s="46">
        <v>3</v>
      </c>
      <c r="S48" s="49">
        <f t="shared" si="21"/>
        <v>2.5999999999999996</v>
      </c>
      <c r="T48" s="49" t="str">
        <f t="shared" ref="T48:T73" si="37">IF(S48="","",IF(S48&gt;20,"A",IF(S48&gt;15,"M/A",IF(S48&gt;10,"M",IF(S48&gt;7,"M/B",IF(S48&gt;2,"B","R"))))))</f>
        <v>B</v>
      </c>
      <c r="U48" s="49"/>
      <c r="V48" s="49"/>
      <c r="W48" s="49"/>
      <c r="X48" s="49"/>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row>
    <row r="49" spans="1:75" s="50" customFormat="1" ht="51">
      <c r="A49" s="46">
        <v>46</v>
      </c>
      <c r="B49" s="32" t="s">
        <v>54</v>
      </c>
      <c r="C49" s="36" t="s">
        <v>9</v>
      </c>
      <c r="D49" s="33" t="s">
        <v>674</v>
      </c>
      <c r="E49" s="38" t="s">
        <v>676</v>
      </c>
      <c r="F49" s="33" t="s">
        <v>677</v>
      </c>
      <c r="G49" s="32" t="s">
        <v>148</v>
      </c>
      <c r="H49" s="48">
        <v>1</v>
      </c>
      <c r="I49" s="48">
        <v>2</v>
      </c>
      <c r="J49" s="46">
        <v>1</v>
      </c>
      <c r="K49" s="47">
        <f t="shared" ref="K49" si="38">+(H49*$H$2+I49*$I$2+J49*$J$2)/$K$2</f>
        <v>1.4</v>
      </c>
      <c r="L49" s="48">
        <v>4</v>
      </c>
      <c r="M49" s="47">
        <f t="shared" ref="M49" si="39">+K49*L49</f>
        <v>5.6</v>
      </c>
      <c r="N49" s="37" t="s">
        <v>551</v>
      </c>
      <c r="O49" s="33"/>
      <c r="P49" s="33" t="s">
        <v>679</v>
      </c>
      <c r="Q49" s="37"/>
      <c r="R49" s="46">
        <v>4</v>
      </c>
      <c r="S49" s="49">
        <f t="shared" si="21"/>
        <v>1.5999999999999996</v>
      </c>
      <c r="T49" s="49" t="str">
        <f t="shared" si="37"/>
        <v>R</v>
      </c>
      <c r="U49" s="49"/>
      <c r="V49" s="49"/>
      <c r="W49" s="49"/>
      <c r="X49" s="49"/>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row>
    <row r="50" spans="1:75" s="50" customFormat="1" ht="51">
      <c r="A50" s="40">
        <v>47</v>
      </c>
      <c r="B50" s="32" t="s">
        <v>54</v>
      </c>
      <c r="C50" s="36" t="s">
        <v>10</v>
      </c>
      <c r="D50" s="32"/>
      <c r="E50" s="38" t="s">
        <v>680</v>
      </c>
      <c r="F50" s="33"/>
      <c r="G50" s="32"/>
      <c r="H50" s="46">
        <v>1</v>
      </c>
      <c r="I50" s="48">
        <v>1</v>
      </c>
      <c r="J50" s="46">
        <v>1</v>
      </c>
      <c r="K50" s="47">
        <f t="shared" si="33"/>
        <v>1</v>
      </c>
      <c r="L50" s="48">
        <v>4</v>
      </c>
      <c r="M50" s="47">
        <f t="shared" ref="M50:M73" si="40">+K50*L50</f>
        <v>4</v>
      </c>
      <c r="N50" s="37" t="s">
        <v>551</v>
      </c>
      <c r="O50" s="33"/>
      <c r="P50" s="33"/>
      <c r="Q50" s="37"/>
      <c r="R50" s="46">
        <v>3</v>
      </c>
      <c r="S50" s="49">
        <f t="shared" si="21"/>
        <v>1</v>
      </c>
      <c r="T50" s="49" t="str">
        <f t="shared" si="37"/>
        <v>R</v>
      </c>
      <c r="U50" s="49"/>
      <c r="V50" s="49"/>
      <c r="W50" s="49"/>
      <c r="X50" s="49"/>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row>
    <row r="51" spans="1:75" s="50" customFormat="1" ht="38.25">
      <c r="A51" s="46">
        <v>48</v>
      </c>
      <c r="B51" s="32" t="s">
        <v>55</v>
      </c>
      <c r="C51" s="36" t="s">
        <v>11</v>
      </c>
      <c r="D51" s="33"/>
      <c r="E51" s="38" t="s">
        <v>685</v>
      </c>
      <c r="F51" s="33"/>
      <c r="G51" s="32" t="s">
        <v>149</v>
      </c>
      <c r="H51" s="46">
        <v>1</v>
      </c>
      <c r="I51" s="48">
        <v>1</v>
      </c>
      <c r="J51" s="46">
        <v>1</v>
      </c>
      <c r="K51" s="47">
        <f t="shared" si="33"/>
        <v>1</v>
      </c>
      <c r="L51" s="48">
        <v>5</v>
      </c>
      <c r="M51" s="47">
        <f t="shared" si="40"/>
        <v>5</v>
      </c>
      <c r="N51" s="37" t="s">
        <v>551</v>
      </c>
      <c r="O51" s="33"/>
      <c r="P51" s="33"/>
      <c r="Q51" s="37" t="s">
        <v>640</v>
      </c>
      <c r="R51" s="46">
        <v>3</v>
      </c>
      <c r="S51" s="49">
        <f t="shared" si="21"/>
        <v>2</v>
      </c>
      <c r="T51" s="49" t="str">
        <f t="shared" si="37"/>
        <v>R</v>
      </c>
      <c r="U51" s="49"/>
      <c r="V51" s="49"/>
      <c r="W51" s="49"/>
      <c r="X51" s="49"/>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row>
    <row r="52" spans="1:75" s="50" customFormat="1" ht="38.25">
      <c r="A52" s="40">
        <v>49</v>
      </c>
      <c r="B52" s="32" t="s">
        <v>55</v>
      </c>
      <c r="C52" s="36" t="s">
        <v>12</v>
      </c>
      <c r="D52" s="33"/>
      <c r="E52" s="38" t="s">
        <v>685</v>
      </c>
      <c r="F52" s="33"/>
      <c r="G52" s="32" t="s">
        <v>150</v>
      </c>
      <c r="H52" s="46">
        <v>1</v>
      </c>
      <c r="I52" s="48">
        <v>1</v>
      </c>
      <c r="J52" s="46">
        <v>1</v>
      </c>
      <c r="K52" s="47">
        <f t="shared" si="33"/>
        <v>1</v>
      </c>
      <c r="L52" s="48">
        <v>5</v>
      </c>
      <c r="M52" s="47">
        <f t="shared" si="40"/>
        <v>5</v>
      </c>
      <c r="N52" s="37" t="s">
        <v>551</v>
      </c>
      <c r="O52" s="33"/>
      <c r="P52" s="33"/>
      <c r="Q52" s="37" t="s">
        <v>640</v>
      </c>
      <c r="R52" s="46">
        <v>3</v>
      </c>
      <c r="S52" s="49">
        <f t="shared" si="21"/>
        <v>2</v>
      </c>
      <c r="T52" s="49" t="str">
        <f t="shared" si="37"/>
        <v>R</v>
      </c>
      <c r="U52" s="49"/>
      <c r="V52" s="49"/>
      <c r="W52" s="49"/>
      <c r="X52" s="49"/>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row>
    <row r="53" spans="1:75" s="50" customFormat="1" ht="38.25">
      <c r="A53" s="46">
        <v>50</v>
      </c>
      <c r="B53" s="32" t="s">
        <v>55</v>
      </c>
      <c r="C53" s="36" t="s">
        <v>13</v>
      </c>
      <c r="D53" s="33"/>
      <c r="E53" s="38" t="s">
        <v>685</v>
      </c>
      <c r="F53" s="33"/>
      <c r="G53" s="32" t="s">
        <v>151</v>
      </c>
      <c r="H53" s="46">
        <v>1</v>
      </c>
      <c r="I53" s="48">
        <v>1</v>
      </c>
      <c r="J53" s="46">
        <v>1</v>
      </c>
      <c r="K53" s="47">
        <f t="shared" si="33"/>
        <v>1</v>
      </c>
      <c r="L53" s="46">
        <v>5</v>
      </c>
      <c r="M53" s="93">
        <f t="shared" si="40"/>
        <v>5</v>
      </c>
      <c r="N53" s="37" t="s">
        <v>551</v>
      </c>
      <c r="O53" s="33"/>
      <c r="P53" s="33"/>
      <c r="Q53" s="37" t="s">
        <v>640</v>
      </c>
      <c r="R53" s="46">
        <v>3</v>
      </c>
      <c r="S53" s="49">
        <f t="shared" si="21"/>
        <v>2</v>
      </c>
      <c r="T53" s="49" t="str">
        <f t="shared" si="37"/>
        <v>R</v>
      </c>
      <c r="U53" s="49"/>
      <c r="V53" s="49"/>
      <c r="W53" s="49"/>
      <c r="X53" s="49"/>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row>
    <row r="54" spans="1:75" s="50" customFormat="1" ht="127.5">
      <c r="A54" s="40">
        <v>51</v>
      </c>
      <c r="B54" s="32" t="s">
        <v>55</v>
      </c>
      <c r="C54" s="36" t="s">
        <v>14</v>
      </c>
      <c r="D54" s="32" t="s">
        <v>683</v>
      </c>
      <c r="E54" s="33" t="s">
        <v>770</v>
      </c>
      <c r="F54" s="33" t="s">
        <v>651</v>
      </c>
      <c r="G54" s="32" t="s">
        <v>152</v>
      </c>
      <c r="H54" s="46">
        <v>5</v>
      </c>
      <c r="I54" s="48">
        <v>5</v>
      </c>
      <c r="J54" s="46">
        <v>1</v>
      </c>
      <c r="K54" s="47">
        <f t="shared" ref="K54" si="41">+(H54*$H$2+I54*$I$2+J54*$J$2)/$K$2</f>
        <v>3.4</v>
      </c>
      <c r="L54" s="46">
        <v>5</v>
      </c>
      <c r="M54" s="93">
        <f t="shared" ref="M54" si="42">+K54*L54</f>
        <v>17</v>
      </c>
      <c r="N54" s="37" t="s">
        <v>551</v>
      </c>
      <c r="O54" s="33" t="s">
        <v>809</v>
      </c>
      <c r="P54" s="33" t="s">
        <v>648</v>
      </c>
      <c r="Q54" s="37"/>
      <c r="R54" s="46">
        <v>10</v>
      </c>
      <c r="S54" s="49">
        <f t="shared" si="21"/>
        <v>7</v>
      </c>
      <c r="T54" s="49" t="str">
        <f t="shared" si="37"/>
        <v>B</v>
      </c>
      <c r="U54" s="49"/>
      <c r="V54" s="49"/>
      <c r="W54" s="49"/>
      <c r="X54" s="49"/>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row>
    <row r="55" spans="1:75" ht="38.25">
      <c r="A55" s="46">
        <v>52</v>
      </c>
      <c r="B55" s="32" t="s">
        <v>55</v>
      </c>
      <c r="C55" s="36" t="s">
        <v>15</v>
      </c>
      <c r="D55" s="33"/>
      <c r="E55" s="32" t="s">
        <v>652</v>
      </c>
      <c r="F55" s="92"/>
      <c r="G55" s="32" t="s">
        <v>652</v>
      </c>
      <c r="H55" s="46">
        <v>1</v>
      </c>
      <c r="I55" s="48">
        <v>1</v>
      </c>
      <c r="J55" s="46">
        <v>1</v>
      </c>
      <c r="K55" s="47">
        <f t="shared" ref="K55:K57" si="43">+(H55*$H$2+I55*$I$2+J55*$J$2)/$K$2</f>
        <v>1</v>
      </c>
      <c r="L55" s="46">
        <v>5</v>
      </c>
      <c r="M55" s="93">
        <f t="shared" ref="M55:M57" si="44">+K55*L55</f>
        <v>5</v>
      </c>
      <c r="N55" s="37" t="s">
        <v>551</v>
      </c>
      <c r="O55" s="33"/>
      <c r="P55" s="37"/>
      <c r="Q55" s="37" t="s">
        <v>640</v>
      </c>
      <c r="R55" s="46">
        <v>3</v>
      </c>
      <c r="S55" s="49">
        <f t="shared" si="21"/>
        <v>2</v>
      </c>
      <c r="T55" s="49" t="str">
        <f t="shared" ref="T55" si="45">IF(S55="","",IF(S55&gt;20,"A",IF(S55&gt;15,"M/A",IF(S55&gt;10,"M",IF(S55&gt;7,"M/B",IF(S55&gt;2,"B","R"))))))</f>
        <v>R</v>
      </c>
      <c r="U55" s="49"/>
      <c r="V55" s="49"/>
      <c r="W55" s="49"/>
      <c r="X55" s="49"/>
    </row>
    <row r="56" spans="1:75" s="50" customFormat="1" ht="38.25">
      <c r="A56" s="40">
        <v>53</v>
      </c>
      <c r="B56" s="32" t="s">
        <v>55</v>
      </c>
      <c r="C56" s="36" t="s">
        <v>16</v>
      </c>
      <c r="D56" s="33"/>
      <c r="E56" s="33" t="s">
        <v>849</v>
      </c>
      <c r="F56" s="92"/>
      <c r="G56" s="32" t="s">
        <v>153</v>
      </c>
      <c r="H56" s="46">
        <v>1</v>
      </c>
      <c r="I56" s="48">
        <v>1</v>
      </c>
      <c r="J56" s="46">
        <v>1</v>
      </c>
      <c r="K56" s="47">
        <f t="shared" si="43"/>
        <v>1</v>
      </c>
      <c r="L56" s="46">
        <v>5</v>
      </c>
      <c r="M56" s="93">
        <f t="shared" si="44"/>
        <v>5</v>
      </c>
      <c r="N56" s="37" t="s">
        <v>551</v>
      </c>
      <c r="O56" s="33"/>
      <c r="P56" s="37"/>
      <c r="Q56" s="37" t="s">
        <v>640</v>
      </c>
      <c r="R56" s="46">
        <v>3</v>
      </c>
      <c r="S56" s="49">
        <f t="shared" si="21"/>
        <v>2</v>
      </c>
      <c r="T56" s="49" t="str">
        <f t="shared" si="37"/>
        <v>R</v>
      </c>
      <c r="U56" s="49"/>
      <c r="V56" s="49"/>
      <c r="W56" s="49"/>
      <c r="X56" s="49"/>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row>
    <row r="57" spans="1:75" s="50" customFormat="1" ht="51">
      <c r="A57" s="46">
        <v>54</v>
      </c>
      <c r="B57" s="32" t="s">
        <v>55</v>
      </c>
      <c r="C57" s="36" t="s">
        <v>17</v>
      </c>
      <c r="D57" s="33"/>
      <c r="E57" s="33" t="s">
        <v>635</v>
      </c>
      <c r="F57" s="92"/>
      <c r="G57" s="32" t="s">
        <v>654</v>
      </c>
      <c r="H57" s="46">
        <v>1</v>
      </c>
      <c r="I57" s="48">
        <v>1</v>
      </c>
      <c r="J57" s="46">
        <v>1</v>
      </c>
      <c r="K57" s="47">
        <f t="shared" si="43"/>
        <v>1</v>
      </c>
      <c r="L57" s="46">
        <v>5</v>
      </c>
      <c r="M57" s="93">
        <f t="shared" si="44"/>
        <v>5</v>
      </c>
      <c r="N57" s="37" t="s">
        <v>551</v>
      </c>
      <c r="O57" s="33"/>
      <c r="P57" s="37"/>
      <c r="Q57" s="37" t="s">
        <v>640</v>
      </c>
      <c r="R57" s="46">
        <v>3</v>
      </c>
      <c r="S57" s="49">
        <f t="shared" si="21"/>
        <v>2</v>
      </c>
      <c r="T57" s="49" t="str">
        <f t="shared" si="37"/>
        <v>R</v>
      </c>
      <c r="U57" s="49"/>
      <c r="V57" s="49"/>
      <c r="W57" s="49"/>
      <c r="X57" s="49"/>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row>
    <row r="58" spans="1:75" ht="38.25">
      <c r="A58" s="40">
        <v>55</v>
      </c>
      <c r="B58" s="32" t="s">
        <v>55</v>
      </c>
      <c r="C58" s="36" t="s">
        <v>18</v>
      </c>
      <c r="D58" s="33"/>
      <c r="E58" s="32" t="s">
        <v>652</v>
      </c>
      <c r="F58" s="37"/>
      <c r="G58" s="32" t="s">
        <v>653</v>
      </c>
      <c r="H58" s="46">
        <v>1</v>
      </c>
      <c r="I58" s="48">
        <v>1</v>
      </c>
      <c r="J58" s="46">
        <v>1</v>
      </c>
      <c r="K58" s="47">
        <f t="shared" ref="K58" si="46">+(H58*$H$2+I58*$I$2+J58*$J$2)/$K$2</f>
        <v>1</v>
      </c>
      <c r="L58" s="46">
        <v>5</v>
      </c>
      <c r="M58" s="93">
        <f t="shared" ref="M58" si="47">+K58*L58</f>
        <v>5</v>
      </c>
      <c r="N58" s="37" t="s">
        <v>551</v>
      </c>
      <c r="O58" s="33"/>
      <c r="P58" s="37"/>
      <c r="Q58" s="37" t="s">
        <v>640</v>
      </c>
      <c r="R58" s="46">
        <v>3</v>
      </c>
      <c r="S58" s="49">
        <f t="shared" si="21"/>
        <v>2</v>
      </c>
      <c r="T58" s="49" t="str">
        <f t="shared" ref="T58" si="48">IF(S58="","",IF(S58&gt;20,"A",IF(S58&gt;15,"M/A",IF(S58&gt;10,"M",IF(S58&gt;7,"M/B",IF(S58&gt;2,"B","R"))))))</f>
        <v>R</v>
      </c>
      <c r="U58" s="37"/>
      <c r="V58" s="37"/>
      <c r="W58" s="37"/>
      <c r="X58" s="37"/>
    </row>
    <row r="59" spans="1:75" s="50" customFormat="1" ht="129.94999999999999" customHeight="1">
      <c r="A59" s="46">
        <v>56</v>
      </c>
      <c r="B59" s="32" t="s">
        <v>56</v>
      </c>
      <c r="C59" s="36" t="s">
        <v>19</v>
      </c>
      <c r="D59" s="32" t="s">
        <v>810</v>
      </c>
      <c r="E59" s="33" t="s">
        <v>811</v>
      </c>
      <c r="F59" s="33" t="s">
        <v>454</v>
      </c>
      <c r="G59" s="32" t="s">
        <v>154</v>
      </c>
      <c r="H59" s="46">
        <v>4</v>
      </c>
      <c r="I59" s="48">
        <v>2</v>
      </c>
      <c r="J59" s="46">
        <v>5</v>
      </c>
      <c r="K59" s="47">
        <f t="shared" ref="K59:K73" si="49">+(H59*$H$2+I59*$I$2+J59*$J$2)/$K$2</f>
        <v>3.6</v>
      </c>
      <c r="L59" s="46">
        <v>3</v>
      </c>
      <c r="M59" s="93">
        <f t="shared" si="40"/>
        <v>10.8</v>
      </c>
      <c r="N59" s="33" t="s">
        <v>551</v>
      </c>
      <c r="O59" s="35"/>
      <c r="P59" s="32" t="s">
        <v>344</v>
      </c>
      <c r="Q59" s="32" t="s">
        <v>869</v>
      </c>
      <c r="R59" s="46">
        <v>4</v>
      </c>
      <c r="S59" s="49">
        <f t="shared" si="21"/>
        <v>6.8000000000000007</v>
      </c>
      <c r="T59" s="49" t="str">
        <f t="shared" si="37"/>
        <v>B</v>
      </c>
      <c r="U59" s="49"/>
      <c r="V59" s="49"/>
      <c r="W59" s="49"/>
      <c r="X59" s="49"/>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row>
    <row r="60" spans="1:75" s="50" customFormat="1" ht="85.5" customHeight="1">
      <c r="A60" s="40">
        <v>57</v>
      </c>
      <c r="B60" s="32" t="s">
        <v>56</v>
      </c>
      <c r="C60" s="36" t="s">
        <v>19</v>
      </c>
      <c r="D60" s="32" t="s">
        <v>193</v>
      </c>
      <c r="E60" s="32" t="s">
        <v>812</v>
      </c>
      <c r="F60" s="33" t="s">
        <v>813</v>
      </c>
      <c r="G60" s="32" t="s">
        <v>154</v>
      </c>
      <c r="H60" s="46">
        <v>2</v>
      </c>
      <c r="I60" s="48">
        <v>4</v>
      </c>
      <c r="J60" s="46">
        <v>5</v>
      </c>
      <c r="K60" s="47">
        <f t="shared" si="49"/>
        <v>4</v>
      </c>
      <c r="L60" s="46">
        <v>3</v>
      </c>
      <c r="M60" s="93">
        <f t="shared" si="40"/>
        <v>12</v>
      </c>
      <c r="N60" s="37" t="s">
        <v>551</v>
      </c>
      <c r="O60" s="32"/>
      <c r="P60" s="32" t="s">
        <v>345</v>
      </c>
      <c r="Q60" s="32" t="s">
        <v>869</v>
      </c>
      <c r="R60" s="46">
        <v>4</v>
      </c>
      <c r="S60" s="49">
        <f t="shared" si="21"/>
        <v>8</v>
      </c>
      <c r="T60" s="49" t="str">
        <f t="shared" si="37"/>
        <v>M/B</v>
      </c>
      <c r="U60" s="49"/>
      <c r="V60" s="49"/>
      <c r="W60" s="49"/>
      <c r="X60" s="49"/>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row>
    <row r="61" spans="1:75" s="50" customFormat="1" ht="81" customHeight="1">
      <c r="A61" s="46">
        <v>58</v>
      </c>
      <c r="B61" s="32" t="s">
        <v>56</v>
      </c>
      <c r="C61" s="36" t="s">
        <v>19</v>
      </c>
      <c r="D61" s="32" t="s">
        <v>194</v>
      </c>
      <c r="E61" s="32" t="s">
        <v>461</v>
      </c>
      <c r="F61" s="33" t="s">
        <v>453</v>
      </c>
      <c r="G61" s="32" t="s">
        <v>154</v>
      </c>
      <c r="H61" s="46">
        <v>2</v>
      </c>
      <c r="I61" s="46">
        <v>3</v>
      </c>
      <c r="J61" s="46">
        <v>5</v>
      </c>
      <c r="K61" s="47">
        <f t="shared" si="49"/>
        <v>3.6</v>
      </c>
      <c r="L61" s="46">
        <v>3</v>
      </c>
      <c r="M61" s="93">
        <f t="shared" si="40"/>
        <v>10.8</v>
      </c>
      <c r="N61" s="37" t="s">
        <v>551</v>
      </c>
      <c r="O61" s="37"/>
      <c r="P61" s="32" t="s">
        <v>462</v>
      </c>
      <c r="Q61" s="32" t="s">
        <v>869</v>
      </c>
      <c r="R61" s="46">
        <v>4</v>
      </c>
      <c r="S61" s="49">
        <f t="shared" si="21"/>
        <v>6.8000000000000007</v>
      </c>
      <c r="T61" s="49" t="str">
        <f t="shared" si="37"/>
        <v>B</v>
      </c>
      <c r="U61" s="49"/>
      <c r="V61" s="49"/>
      <c r="W61" s="49"/>
      <c r="X61" s="49"/>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row>
    <row r="62" spans="1:75" s="50" customFormat="1" ht="159.94999999999999" customHeight="1">
      <c r="A62" s="40">
        <v>59</v>
      </c>
      <c r="B62" s="32" t="s">
        <v>56</v>
      </c>
      <c r="C62" s="36" t="s">
        <v>20</v>
      </c>
      <c r="D62" s="32" t="s">
        <v>346</v>
      </c>
      <c r="E62" s="32" t="s">
        <v>814</v>
      </c>
      <c r="F62" s="33" t="s">
        <v>827</v>
      </c>
      <c r="G62" s="32" t="s">
        <v>155</v>
      </c>
      <c r="H62" s="46">
        <v>3</v>
      </c>
      <c r="I62" s="46">
        <v>2</v>
      </c>
      <c r="J62" s="46">
        <v>3</v>
      </c>
      <c r="K62" s="47">
        <f t="shared" si="49"/>
        <v>2.6</v>
      </c>
      <c r="L62" s="46">
        <v>3</v>
      </c>
      <c r="M62" s="93">
        <f t="shared" si="40"/>
        <v>7.8000000000000007</v>
      </c>
      <c r="N62" s="37" t="s">
        <v>551</v>
      </c>
      <c r="O62" s="37"/>
      <c r="P62" s="32" t="s">
        <v>490</v>
      </c>
      <c r="Q62" s="32" t="s">
        <v>869</v>
      </c>
      <c r="R62" s="46">
        <v>4</v>
      </c>
      <c r="S62" s="49">
        <f t="shared" si="21"/>
        <v>3.8000000000000007</v>
      </c>
      <c r="T62" s="49" t="str">
        <f t="shared" si="37"/>
        <v>B</v>
      </c>
      <c r="U62" s="49"/>
      <c r="V62" s="49"/>
      <c r="W62" s="49"/>
      <c r="X62" s="49"/>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row>
    <row r="63" spans="1:75" s="50" customFormat="1" ht="69" customHeight="1">
      <c r="A63" s="46">
        <v>60</v>
      </c>
      <c r="B63" s="32" t="s">
        <v>56</v>
      </c>
      <c r="C63" s="36" t="s">
        <v>21</v>
      </c>
      <c r="D63" s="32" t="s">
        <v>195</v>
      </c>
      <c r="E63" s="32" t="s">
        <v>446</v>
      </c>
      <c r="F63" s="33" t="s">
        <v>484</v>
      </c>
      <c r="G63" s="32" t="s">
        <v>156</v>
      </c>
      <c r="H63" s="46">
        <v>1</v>
      </c>
      <c r="I63" s="46">
        <v>2</v>
      </c>
      <c r="J63" s="46">
        <v>2</v>
      </c>
      <c r="K63" s="47">
        <f>+(H63*$H$2+I63*$I$2+J63*$J$2)/$K$2</f>
        <v>1.8</v>
      </c>
      <c r="L63" s="46">
        <v>3</v>
      </c>
      <c r="M63" s="93">
        <f t="shared" si="40"/>
        <v>5.4</v>
      </c>
      <c r="N63" s="33"/>
      <c r="O63" s="35"/>
      <c r="P63" s="62" t="s">
        <v>655</v>
      </c>
      <c r="Q63" s="32" t="s">
        <v>870</v>
      </c>
      <c r="R63" s="46">
        <v>4</v>
      </c>
      <c r="S63" s="49">
        <f t="shared" si="21"/>
        <v>1.4000000000000004</v>
      </c>
      <c r="T63" s="49" t="str">
        <f t="shared" si="37"/>
        <v>R</v>
      </c>
      <c r="U63" s="49"/>
      <c r="V63" s="49"/>
      <c r="W63" s="49"/>
      <c r="X63" s="49"/>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row>
    <row r="64" spans="1:75" s="50" customFormat="1" ht="80.25" customHeight="1">
      <c r="A64" s="40">
        <v>61</v>
      </c>
      <c r="B64" s="32" t="s">
        <v>56</v>
      </c>
      <c r="C64" s="36" t="s">
        <v>22</v>
      </c>
      <c r="D64" s="32" t="s">
        <v>196</v>
      </c>
      <c r="E64" s="32" t="s">
        <v>815</v>
      </c>
      <c r="F64" s="33" t="s">
        <v>485</v>
      </c>
      <c r="G64" s="32" t="s">
        <v>157</v>
      </c>
      <c r="H64" s="46">
        <v>1</v>
      </c>
      <c r="I64" s="46">
        <v>2</v>
      </c>
      <c r="J64" s="46">
        <v>2</v>
      </c>
      <c r="K64" s="47">
        <f t="shared" si="49"/>
        <v>1.8</v>
      </c>
      <c r="L64" s="46">
        <v>3</v>
      </c>
      <c r="M64" s="93">
        <f t="shared" si="40"/>
        <v>5.4</v>
      </c>
      <c r="N64" s="33"/>
      <c r="O64" s="37" t="s">
        <v>817</v>
      </c>
      <c r="P64" s="62" t="s">
        <v>816</v>
      </c>
      <c r="Q64" s="32" t="s">
        <v>870</v>
      </c>
      <c r="R64" s="46">
        <v>4</v>
      </c>
      <c r="S64" s="49">
        <f t="shared" si="21"/>
        <v>1.4000000000000004</v>
      </c>
      <c r="T64" s="49" t="str">
        <f t="shared" si="37"/>
        <v>R</v>
      </c>
      <c r="U64" s="49"/>
      <c r="V64" s="49"/>
      <c r="W64" s="49"/>
      <c r="X64" s="49"/>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row>
    <row r="65" spans="1:62" ht="114.75">
      <c r="A65" s="46">
        <v>62</v>
      </c>
      <c r="B65" s="32" t="s">
        <v>56</v>
      </c>
      <c r="C65" s="41" t="s">
        <v>486</v>
      </c>
      <c r="D65" s="32" t="s">
        <v>195</v>
      </c>
      <c r="E65" s="32" t="s">
        <v>747</v>
      </c>
      <c r="F65" s="33" t="s">
        <v>488</v>
      </c>
      <c r="G65" s="32" t="s">
        <v>487</v>
      </c>
      <c r="H65" s="46">
        <v>1</v>
      </c>
      <c r="I65" s="46">
        <v>3</v>
      </c>
      <c r="J65" s="46">
        <v>2</v>
      </c>
      <c r="K65" s="47">
        <f t="shared" si="49"/>
        <v>2.2000000000000002</v>
      </c>
      <c r="L65" s="46">
        <v>3</v>
      </c>
      <c r="M65" s="93">
        <f t="shared" si="40"/>
        <v>6.6000000000000005</v>
      </c>
      <c r="N65" s="33"/>
      <c r="O65" s="37"/>
      <c r="P65" s="62" t="s">
        <v>656</v>
      </c>
      <c r="Q65" s="32" t="s">
        <v>870</v>
      </c>
      <c r="R65" s="46">
        <v>4</v>
      </c>
      <c r="S65" s="49">
        <f t="shared" si="21"/>
        <v>2.6000000000000005</v>
      </c>
      <c r="T65" s="49" t="str">
        <f t="shared" si="37"/>
        <v>B</v>
      </c>
      <c r="U65" s="49"/>
      <c r="V65" s="49"/>
      <c r="W65" s="49"/>
      <c r="X65" s="49"/>
    </row>
    <row r="66" spans="1:62" ht="39" customHeight="1">
      <c r="A66" s="40">
        <v>63</v>
      </c>
      <c r="B66" s="32" t="s">
        <v>56</v>
      </c>
      <c r="C66" s="52" t="s">
        <v>23</v>
      </c>
      <c r="D66" s="59" t="s">
        <v>447</v>
      </c>
      <c r="E66" s="59" t="s">
        <v>871</v>
      </c>
      <c r="F66" s="59"/>
      <c r="G66" s="59"/>
      <c r="H66" s="59"/>
      <c r="I66" s="59"/>
      <c r="J66" s="59"/>
      <c r="K66" s="47"/>
      <c r="L66" s="59"/>
      <c r="M66" s="94"/>
      <c r="N66" s="59"/>
      <c r="O66" s="59"/>
      <c r="P66" s="62"/>
      <c r="Q66" s="59"/>
      <c r="R66" s="59"/>
      <c r="S66" s="49">
        <v>1</v>
      </c>
      <c r="T66" s="59"/>
      <c r="U66" s="59"/>
      <c r="V66" s="59"/>
      <c r="W66" s="59"/>
      <c r="X66" s="59"/>
    </row>
    <row r="67" spans="1:62" s="50" customFormat="1" ht="51">
      <c r="A67" s="46">
        <v>64</v>
      </c>
      <c r="B67" s="32" t="s">
        <v>56</v>
      </c>
      <c r="C67" s="41" t="s">
        <v>372</v>
      </c>
      <c r="D67" s="32" t="s">
        <v>748</v>
      </c>
      <c r="E67" s="33" t="s">
        <v>749</v>
      </c>
      <c r="F67" s="33" t="s">
        <v>818</v>
      </c>
      <c r="G67" s="32" t="s">
        <v>158</v>
      </c>
      <c r="H67" s="46">
        <v>4</v>
      </c>
      <c r="I67" s="46">
        <v>3</v>
      </c>
      <c r="J67" s="46">
        <v>3</v>
      </c>
      <c r="K67" s="47">
        <f t="shared" si="49"/>
        <v>3.2</v>
      </c>
      <c r="L67" s="46">
        <v>3</v>
      </c>
      <c r="M67" s="93">
        <f t="shared" si="40"/>
        <v>9.6000000000000014</v>
      </c>
      <c r="N67" s="33"/>
      <c r="O67" s="32"/>
      <c r="P67" s="32" t="s">
        <v>491</v>
      </c>
      <c r="Q67" s="37"/>
      <c r="R67" s="46">
        <v>4</v>
      </c>
      <c r="S67" s="49">
        <f t="shared" si="21"/>
        <v>5.6000000000000014</v>
      </c>
      <c r="T67" s="49" t="str">
        <f t="shared" si="37"/>
        <v>B</v>
      </c>
      <c r="U67" s="49"/>
      <c r="V67" s="33"/>
      <c r="W67" s="33"/>
      <c r="X67" s="49"/>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row>
    <row r="68" spans="1:62" s="50" customFormat="1" ht="97.5" customHeight="1">
      <c r="A68" s="40">
        <v>65</v>
      </c>
      <c r="B68" s="32" t="s">
        <v>56</v>
      </c>
      <c r="C68" s="41" t="s">
        <v>373</v>
      </c>
      <c r="D68" s="32" t="s">
        <v>750</v>
      </c>
      <c r="E68" s="33" t="s">
        <v>751</v>
      </c>
      <c r="F68" s="33" t="s">
        <v>489</v>
      </c>
      <c r="G68" s="32" t="s">
        <v>159</v>
      </c>
      <c r="H68" s="46">
        <v>4</v>
      </c>
      <c r="I68" s="46">
        <v>3</v>
      </c>
      <c r="J68" s="46">
        <v>3</v>
      </c>
      <c r="K68" s="47">
        <f t="shared" si="49"/>
        <v>3.2</v>
      </c>
      <c r="L68" s="46">
        <v>3</v>
      </c>
      <c r="M68" s="93">
        <f t="shared" si="40"/>
        <v>9.6000000000000014</v>
      </c>
      <c r="N68" s="33"/>
      <c r="O68" s="37"/>
      <c r="P68" s="32" t="s">
        <v>492</v>
      </c>
      <c r="Q68" s="37"/>
      <c r="R68" s="46">
        <v>4</v>
      </c>
      <c r="S68" s="49">
        <f t="shared" si="21"/>
        <v>5.6000000000000014</v>
      </c>
      <c r="T68" s="49" t="str">
        <f t="shared" si="37"/>
        <v>B</v>
      </c>
      <c r="U68" s="49"/>
      <c r="V68" s="33"/>
      <c r="W68" s="33"/>
      <c r="X68" s="49"/>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row>
    <row r="69" spans="1:62" s="50" customFormat="1" ht="99.95" customHeight="1">
      <c r="A69" s="46">
        <v>66</v>
      </c>
      <c r="B69" s="32" t="s">
        <v>56</v>
      </c>
      <c r="C69" s="60" t="s">
        <v>374</v>
      </c>
      <c r="D69" s="54" t="s">
        <v>753</v>
      </c>
      <c r="E69" s="32" t="s">
        <v>752</v>
      </c>
      <c r="F69" s="55" t="s">
        <v>463</v>
      </c>
      <c r="G69" s="54" t="s">
        <v>160</v>
      </c>
      <c r="H69" s="53">
        <v>2</v>
      </c>
      <c r="I69" s="53">
        <v>3</v>
      </c>
      <c r="J69" s="53">
        <v>2</v>
      </c>
      <c r="K69" s="47">
        <f t="shared" si="49"/>
        <v>2.4</v>
      </c>
      <c r="L69" s="53">
        <v>3</v>
      </c>
      <c r="M69" s="95">
        <f t="shared" si="40"/>
        <v>7.1999999999999993</v>
      </c>
      <c r="N69" s="55"/>
      <c r="O69" s="59"/>
      <c r="P69" s="59" t="s">
        <v>492</v>
      </c>
      <c r="Q69" s="59"/>
      <c r="R69" s="53">
        <v>3</v>
      </c>
      <c r="S69" s="49">
        <f t="shared" si="21"/>
        <v>4.1999999999999993</v>
      </c>
      <c r="T69" s="57" t="str">
        <f t="shared" si="37"/>
        <v>B</v>
      </c>
      <c r="U69" s="57"/>
      <c r="V69" s="57"/>
      <c r="W69" s="57"/>
      <c r="X69" s="57"/>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row>
    <row r="70" spans="1:62" s="50" customFormat="1" ht="91.5" customHeight="1">
      <c r="A70" s="40">
        <v>67</v>
      </c>
      <c r="B70" s="32" t="s">
        <v>56</v>
      </c>
      <c r="C70" s="60" t="s">
        <v>375</v>
      </c>
      <c r="D70" s="54" t="s">
        <v>754</v>
      </c>
      <c r="E70" s="54" t="s">
        <v>755</v>
      </c>
      <c r="F70" s="55" t="s">
        <v>819</v>
      </c>
      <c r="G70" s="54" t="s">
        <v>161</v>
      </c>
      <c r="H70" s="53">
        <v>1</v>
      </c>
      <c r="I70" s="53">
        <v>2</v>
      </c>
      <c r="J70" s="53">
        <v>2</v>
      </c>
      <c r="K70" s="47">
        <f t="shared" si="49"/>
        <v>1.8</v>
      </c>
      <c r="L70" s="53">
        <v>3</v>
      </c>
      <c r="M70" s="95">
        <f t="shared" si="40"/>
        <v>5.4</v>
      </c>
      <c r="N70" s="54"/>
      <c r="O70" s="54"/>
      <c r="P70" s="55" t="s">
        <v>657</v>
      </c>
      <c r="Q70" s="59"/>
      <c r="R70" s="53">
        <v>1</v>
      </c>
      <c r="S70" s="49">
        <f t="shared" si="21"/>
        <v>4.4000000000000004</v>
      </c>
      <c r="T70" s="57" t="str">
        <f t="shared" si="37"/>
        <v>B</v>
      </c>
      <c r="U70" s="57"/>
      <c r="V70" s="57"/>
      <c r="W70" s="57"/>
      <c r="X70" s="57"/>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row>
    <row r="71" spans="1:62" ht="52.5" customHeight="1">
      <c r="A71" s="46">
        <v>68</v>
      </c>
      <c r="B71" s="32" t="s">
        <v>56</v>
      </c>
      <c r="C71" s="52" t="s">
        <v>24</v>
      </c>
      <c r="D71" s="54" t="s">
        <v>756</v>
      </c>
      <c r="E71" s="55" t="s">
        <v>820</v>
      </c>
      <c r="F71" s="55" t="s">
        <v>821</v>
      </c>
      <c r="G71" s="54" t="s">
        <v>162</v>
      </c>
      <c r="H71" s="53">
        <v>1</v>
      </c>
      <c r="I71" s="53">
        <v>2</v>
      </c>
      <c r="J71" s="53">
        <v>2</v>
      </c>
      <c r="K71" s="47">
        <f t="shared" si="49"/>
        <v>1.8</v>
      </c>
      <c r="L71" s="53">
        <v>3</v>
      </c>
      <c r="M71" s="95">
        <f t="shared" si="40"/>
        <v>5.4</v>
      </c>
      <c r="N71" s="59"/>
      <c r="O71" s="59"/>
      <c r="P71" s="59"/>
      <c r="Q71" s="59"/>
      <c r="R71" s="53">
        <v>1</v>
      </c>
      <c r="S71" s="49">
        <f t="shared" si="21"/>
        <v>4.4000000000000004</v>
      </c>
      <c r="T71" s="57" t="str">
        <f t="shared" si="37"/>
        <v>B</v>
      </c>
      <c r="U71" s="57"/>
      <c r="V71" s="57"/>
      <c r="W71" s="57"/>
      <c r="X71" s="57"/>
    </row>
    <row r="72" spans="1:62" ht="30" customHeight="1">
      <c r="A72" s="40">
        <v>69</v>
      </c>
      <c r="B72" s="32" t="s">
        <v>56</v>
      </c>
      <c r="C72" s="52" t="s">
        <v>25</v>
      </c>
      <c r="D72" s="59" t="s">
        <v>447</v>
      </c>
      <c r="E72" s="59" t="s">
        <v>448</v>
      </c>
      <c r="F72" s="59"/>
      <c r="G72" s="59"/>
      <c r="H72" s="59"/>
      <c r="I72" s="59"/>
      <c r="J72" s="59"/>
      <c r="K72" s="47">
        <f t="shared" si="49"/>
        <v>0</v>
      </c>
      <c r="L72" s="59"/>
      <c r="M72" s="94"/>
      <c r="N72" s="59"/>
      <c r="O72" s="59"/>
      <c r="P72" s="59"/>
      <c r="Q72" s="59"/>
      <c r="R72" s="59"/>
      <c r="S72" s="49">
        <v>1</v>
      </c>
      <c r="T72" s="59"/>
      <c r="U72" s="59"/>
      <c r="V72" s="59"/>
      <c r="W72" s="59"/>
      <c r="X72" s="59"/>
    </row>
    <row r="73" spans="1:62" s="50" customFormat="1" ht="102.75" customHeight="1">
      <c r="A73" s="46">
        <v>70</v>
      </c>
      <c r="B73" s="32" t="s">
        <v>56</v>
      </c>
      <c r="C73" s="52" t="s">
        <v>26</v>
      </c>
      <c r="D73" s="54" t="s">
        <v>143</v>
      </c>
      <c r="E73" s="54" t="s">
        <v>822</v>
      </c>
      <c r="F73" s="55" t="s">
        <v>319</v>
      </c>
      <c r="G73" s="54" t="s">
        <v>163</v>
      </c>
      <c r="H73" s="53">
        <v>1</v>
      </c>
      <c r="I73" s="53">
        <v>2</v>
      </c>
      <c r="J73" s="53">
        <v>3</v>
      </c>
      <c r="K73" s="47">
        <f t="shared" si="49"/>
        <v>2.2000000000000002</v>
      </c>
      <c r="L73" s="53">
        <v>5</v>
      </c>
      <c r="M73" s="95">
        <f t="shared" si="40"/>
        <v>11</v>
      </c>
      <c r="N73" s="54"/>
      <c r="O73" s="54" t="s">
        <v>321</v>
      </c>
      <c r="P73" s="54" t="s">
        <v>347</v>
      </c>
      <c r="Q73" s="59"/>
      <c r="R73" s="53">
        <v>5</v>
      </c>
      <c r="S73" s="49">
        <f t="shared" si="21"/>
        <v>6</v>
      </c>
      <c r="T73" s="57" t="str">
        <f t="shared" si="37"/>
        <v>B</v>
      </c>
      <c r="U73" s="57"/>
      <c r="V73" s="57"/>
      <c r="W73" s="57"/>
      <c r="X73" s="57"/>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row>
    <row r="74" spans="1:62" ht="51">
      <c r="A74" s="40">
        <v>71</v>
      </c>
      <c r="B74" s="32" t="s">
        <v>57</v>
      </c>
      <c r="C74" s="41" t="s">
        <v>248</v>
      </c>
      <c r="D74" s="33"/>
      <c r="E74" s="38" t="s">
        <v>687</v>
      </c>
      <c r="F74" s="55"/>
      <c r="G74" s="32" t="s">
        <v>667</v>
      </c>
      <c r="H74" s="53">
        <v>1</v>
      </c>
      <c r="I74" s="53">
        <v>2</v>
      </c>
      <c r="J74" s="53">
        <v>1</v>
      </c>
      <c r="K74" s="47">
        <f t="shared" ref="K74:K95" si="50">+(H74*$H$2+I74*$I$2+J74*$J$2)/$K$2</f>
        <v>1.4</v>
      </c>
      <c r="L74" s="53">
        <v>5</v>
      </c>
      <c r="M74" s="95">
        <f t="shared" ref="M74:M95" si="51">+K74*L74</f>
        <v>7</v>
      </c>
      <c r="N74" s="37" t="s">
        <v>551</v>
      </c>
      <c r="O74" s="37"/>
      <c r="P74" s="37"/>
      <c r="Q74" s="37" t="s">
        <v>640</v>
      </c>
      <c r="R74" s="53">
        <v>5</v>
      </c>
      <c r="S74" s="49">
        <f t="shared" si="21"/>
        <v>2</v>
      </c>
      <c r="T74" s="57" t="str">
        <f t="shared" ref="T74:T95" si="52">IF(S74="","",IF(S74&gt;20,"A",IF(S74&gt;15,"M/A",IF(S74&gt;10,"M",IF(S74&gt;7,"M/B",IF(S74&gt;2,"B","R"))))))</f>
        <v>R</v>
      </c>
      <c r="U74" s="37"/>
      <c r="V74" s="37"/>
      <c r="W74" s="37"/>
      <c r="X74" s="37"/>
    </row>
    <row r="75" spans="1:62" ht="51">
      <c r="A75" s="46">
        <v>72</v>
      </c>
      <c r="B75" s="32" t="s">
        <v>57</v>
      </c>
      <c r="C75" s="36" t="s">
        <v>66</v>
      </c>
      <c r="D75" s="33"/>
      <c r="E75" s="38" t="s">
        <v>687</v>
      </c>
      <c r="F75" s="55"/>
      <c r="G75" s="32" t="s">
        <v>667</v>
      </c>
      <c r="H75" s="53">
        <v>1</v>
      </c>
      <c r="I75" s="53">
        <v>2</v>
      </c>
      <c r="J75" s="53">
        <v>1</v>
      </c>
      <c r="K75" s="47">
        <f t="shared" si="50"/>
        <v>1.4</v>
      </c>
      <c r="L75" s="53">
        <v>5</v>
      </c>
      <c r="M75" s="95">
        <f t="shared" si="51"/>
        <v>7</v>
      </c>
      <c r="N75" s="37" t="s">
        <v>551</v>
      </c>
      <c r="O75" s="37"/>
      <c r="P75" s="37"/>
      <c r="Q75" s="37" t="s">
        <v>640</v>
      </c>
      <c r="R75" s="53">
        <v>5</v>
      </c>
      <c r="S75" s="49">
        <f t="shared" si="21"/>
        <v>2</v>
      </c>
      <c r="T75" s="57" t="str">
        <f t="shared" si="52"/>
        <v>R</v>
      </c>
      <c r="U75" s="37"/>
      <c r="V75" s="37"/>
      <c r="W75" s="37"/>
      <c r="X75" s="37"/>
    </row>
    <row r="76" spans="1:62" ht="51">
      <c r="A76" s="40">
        <v>73</v>
      </c>
      <c r="B76" s="32" t="s">
        <v>57</v>
      </c>
      <c r="C76" s="36" t="s">
        <v>67</v>
      </c>
      <c r="D76" s="33"/>
      <c r="E76" s="38" t="s">
        <v>687</v>
      </c>
      <c r="F76" s="55"/>
      <c r="G76" s="32" t="s">
        <v>667</v>
      </c>
      <c r="H76" s="53">
        <v>1</v>
      </c>
      <c r="I76" s="53">
        <v>2</v>
      </c>
      <c r="J76" s="53">
        <v>1</v>
      </c>
      <c r="K76" s="47">
        <f t="shared" si="50"/>
        <v>1.4</v>
      </c>
      <c r="L76" s="53">
        <v>5</v>
      </c>
      <c r="M76" s="95">
        <f t="shared" si="51"/>
        <v>7</v>
      </c>
      <c r="N76" s="37" t="s">
        <v>551</v>
      </c>
      <c r="O76" s="37"/>
      <c r="P76" s="37"/>
      <c r="Q76" s="37" t="s">
        <v>640</v>
      </c>
      <c r="R76" s="53">
        <v>5</v>
      </c>
      <c r="S76" s="49">
        <f t="shared" si="21"/>
        <v>2</v>
      </c>
      <c r="T76" s="57" t="str">
        <f t="shared" si="52"/>
        <v>R</v>
      </c>
      <c r="U76" s="37"/>
      <c r="V76" s="37"/>
      <c r="W76" s="37"/>
      <c r="X76" s="37"/>
    </row>
    <row r="77" spans="1:62" ht="51">
      <c r="A77" s="46">
        <v>74</v>
      </c>
      <c r="B77" s="32" t="s">
        <v>57</v>
      </c>
      <c r="C77" s="36" t="s">
        <v>68</v>
      </c>
      <c r="D77" s="33"/>
      <c r="E77" s="38" t="s">
        <v>687</v>
      </c>
      <c r="F77" s="55"/>
      <c r="G77" s="32" t="s">
        <v>667</v>
      </c>
      <c r="H77" s="53">
        <v>1</v>
      </c>
      <c r="I77" s="53">
        <v>2</v>
      </c>
      <c r="J77" s="53">
        <v>1</v>
      </c>
      <c r="K77" s="47">
        <f t="shared" si="50"/>
        <v>1.4</v>
      </c>
      <c r="L77" s="53">
        <v>5</v>
      </c>
      <c r="M77" s="95">
        <f t="shared" si="51"/>
        <v>7</v>
      </c>
      <c r="N77" s="37" t="s">
        <v>551</v>
      </c>
      <c r="O77" s="37"/>
      <c r="P77" s="37"/>
      <c r="Q77" s="37" t="s">
        <v>640</v>
      </c>
      <c r="R77" s="53">
        <v>5</v>
      </c>
      <c r="S77" s="49">
        <f t="shared" si="21"/>
        <v>2</v>
      </c>
      <c r="T77" s="57" t="str">
        <f t="shared" si="52"/>
        <v>R</v>
      </c>
      <c r="U77" s="37"/>
      <c r="V77" s="37"/>
      <c r="W77" s="37"/>
      <c r="X77" s="37"/>
    </row>
    <row r="78" spans="1:62" ht="51">
      <c r="A78" s="40">
        <v>75</v>
      </c>
      <c r="B78" s="32" t="s">
        <v>57</v>
      </c>
      <c r="C78" s="36" t="s">
        <v>215</v>
      </c>
      <c r="D78" s="33"/>
      <c r="E78" s="38" t="s">
        <v>687</v>
      </c>
      <c r="F78" s="55"/>
      <c r="G78" s="32" t="s">
        <v>667</v>
      </c>
      <c r="H78" s="53">
        <v>1</v>
      </c>
      <c r="I78" s="53">
        <v>2</v>
      </c>
      <c r="J78" s="53">
        <v>1</v>
      </c>
      <c r="K78" s="47">
        <f t="shared" si="50"/>
        <v>1.4</v>
      </c>
      <c r="L78" s="53">
        <v>5</v>
      </c>
      <c r="M78" s="95">
        <f t="shared" si="51"/>
        <v>7</v>
      </c>
      <c r="N78" s="37" t="s">
        <v>551</v>
      </c>
      <c r="O78" s="37"/>
      <c r="P78" s="37"/>
      <c r="Q78" s="37" t="s">
        <v>640</v>
      </c>
      <c r="R78" s="53">
        <v>5</v>
      </c>
      <c r="S78" s="49">
        <f t="shared" si="21"/>
        <v>2</v>
      </c>
      <c r="T78" s="57" t="str">
        <f t="shared" si="52"/>
        <v>R</v>
      </c>
      <c r="U78" s="37"/>
      <c r="V78" s="37"/>
      <c r="W78" s="37"/>
      <c r="X78" s="37"/>
    </row>
    <row r="79" spans="1:62" ht="51">
      <c r="A79" s="46">
        <v>76</v>
      </c>
      <c r="B79" s="32" t="s">
        <v>57</v>
      </c>
      <c r="C79" s="36" t="s">
        <v>216</v>
      </c>
      <c r="D79" s="33"/>
      <c r="E79" s="38" t="s">
        <v>687</v>
      </c>
      <c r="F79" s="55"/>
      <c r="G79" s="32" t="s">
        <v>667</v>
      </c>
      <c r="H79" s="53">
        <v>1</v>
      </c>
      <c r="I79" s="53">
        <v>2</v>
      </c>
      <c r="J79" s="53">
        <v>1</v>
      </c>
      <c r="K79" s="47">
        <f t="shared" si="50"/>
        <v>1.4</v>
      </c>
      <c r="L79" s="53">
        <v>5</v>
      </c>
      <c r="M79" s="95">
        <f t="shared" si="51"/>
        <v>7</v>
      </c>
      <c r="N79" s="37" t="s">
        <v>551</v>
      </c>
      <c r="O79" s="37"/>
      <c r="P79" s="37"/>
      <c r="Q79" s="37" t="s">
        <v>640</v>
      </c>
      <c r="R79" s="53">
        <v>5</v>
      </c>
      <c r="S79" s="49">
        <f t="shared" si="21"/>
        <v>2</v>
      </c>
      <c r="T79" s="57" t="str">
        <f t="shared" si="52"/>
        <v>R</v>
      </c>
      <c r="U79" s="37"/>
      <c r="V79" s="37"/>
      <c r="W79" s="37"/>
      <c r="X79" s="37"/>
    </row>
    <row r="80" spans="1:62" ht="51">
      <c r="A80" s="40">
        <v>77</v>
      </c>
      <c r="B80" s="32" t="s">
        <v>57</v>
      </c>
      <c r="C80" s="36" t="s">
        <v>69</v>
      </c>
      <c r="D80" s="33"/>
      <c r="E80" s="38" t="s">
        <v>687</v>
      </c>
      <c r="F80" s="55"/>
      <c r="G80" s="32" t="s">
        <v>667</v>
      </c>
      <c r="H80" s="53">
        <v>1</v>
      </c>
      <c r="I80" s="53">
        <v>2</v>
      </c>
      <c r="J80" s="53">
        <v>1</v>
      </c>
      <c r="K80" s="47">
        <f t="shared" si="50"/>
        <v>1.4</v>
      </c>
      <c r="L80" s="53">
        <v>5</v>
      </c>
      <c r="M80" s="95">
        <f t="shared" si="51"/>
        <v>7</v>
      </c>
      <c r="N80" s="37" t="s">
        <v>551</v>
      </c>
      <c r="O80" s="37"/>
      <c r="P80" s="37"/>
      <c r="Q80" s="37" t="s">
        <v>640</v>
      </c>
      <c r="R80" s="53">
        <v>5</v>
      </c>
      <c r="S80" s="49">
        <f t="shared" si="21"/>
        <v>2</v>
      </c>
      <c r="T80" s="57" t="str">
        <f t="shared" si="52"/>
        <v>R</v>
      </c>
      <c r="U80" s="37"/>
      <c r="V80" s="37"/>
      <c r="W80" s="37"/>
      <c r="X80" s="37"/>
    </row>
    <row r="81" spans="1:24" ht="51">
      <c r="A81" s="46">
        <v>78</v>
      </c>
      <c r="B81" s="32" t="s">
        <v>57</v>
      </c>
      <c r="C81" s="36" t="s">
        <v>70</v>
      </c>
      <c r="D81" s="33"/>
      <c r="E81" s="38" t="s">
        <v>687</v>
      </c>
      <c r="F81" s="55"/>
      <c r="G81" s="32" t="s">
        <v>667</v>
      </c>
      <c r="H81" s="53">
        <v>1</v>
      </c>
      <c r="I81" s="53">
        <v>2</v>
      </c>
      <c r="J81" s="53">
        <v>1</v>
      </c>
      <c r="K81" s="47">
        <f t="shared" si="50"/>
        <v>1.4</v>
      </c>
      <c r="L81" s="53">
        <v>5</v>
      </c>
      <c r="M81" s="95">
        <f t="shared" si="51"/>
        <v>7</v>
      </c>
      <c r="N81" s="37" t="s">
        <v>551</v>
      </c>
      <c r="O81" s="37"/>
      <c r="P81" s="37"/>
      <c r="Q81" s="37" t="s">
        <v>640</v>
      </c>
      <c r="R81" s="53">
        <v>5</v>
      </c>
      <c r="S81" s="49">
        <f t="shared" si="21"/>
        <v>2</v>
      </c>
      <c r="T81" s="57" t="str">
        <f t="shared" si="52"/>
        <v>R</v>
      </c>
      <c r="U81" s="37"/>
      <c r="V81" s="37"/>
      <c r="W81" s="37"/>
      <c r="X81" s="37"/>
    </row>
    <row r="82" spans="1:24" ht="51">
      <c r="A82" s="40">
        <v>79</v>
      </c>
      <c r="B82" s="32" t="s">
        <v>57</v>
      </c>
      <c r="C82" s="36" t="s">
        <v>71</v>
      </c>
      <c r="D82" s="33"/>
      <c r="E82" s="38" t="s">
        <v>687</v>
      </c>
      <c r="F82" s="55"/>
      <c r="G82" s="32" t="s">
        <v>667</v>
      </c>
      <c r="H82" s="53">
        <v>1</v>
      </c>
      <c r="I82" s="53">
        <v>2</v>
      </c>
      <c r="J82" s="53">
        <v>1</v>
      </c>
      <c r="K82" s="47">
        <f t="shared" si="50"/>
        <v>1.4</v>
      </c>
      <c r="L82" s="53">
        <v>5</v>
      </c>
      <c r="M82" s="95">
        <f t="shared" si="51"/>
        <v>7</v>
      </c>
      <c r="N82" s="37" t="s">
        <v>551</v>
      </c>
      <c r="O82" s="37"/>
      <c r="P82" s="37"/>
      <c r="Q82" s="37" t="s">
        <v>640</v>
      </c>
      <c r="R82" s="53">
        <v>5</v>
      </c>
      <c r="S82" s="49">
        <f t="shared" ref="S82:S91" si="53">IF(M82-R82&lt;0,0,M82-R82)</f>
        <v>2</v>
      </c>
      <c r="T82" s="57" t="str">
        <f t="shared" si="52"/>
        <v>R</v>
      </c>
      <c r="U82" s="37"/>
      <c r="V82" s="37"/>
      <c r="W82" s="37"/>
      <c r="X82" s="37"/>
    </row>
    <row r="83" spans="1:24" ht="51">
      <c r="A83" s="46">
        <v>80</v>
      </c>
      <c r="B83" s="32" t="s">
        <v>57</v>
      </c>
      <c r="C83" s="36" t="s">
        <v>217</v>
      </c>
      <c r="D83" s="33"/>
      <c r="E83" s="38" t="s">
        <v>687</v>
      </c>
      <c r="F83" s="55"/>
      <c r="G83" s="32" t="s">
        <v>667</v>
      </c>
      <c r="H83" s="53">
        <v>1</v>
      </c>
      <c r="I83" s="53">
        <v>2</v>
      </c>
      <c r="J83" s="53">
        <v>1</v>
      </c>
      <c r="K83" s="47">
        <f t="shared" si="50"/>
        <v>1.4</v>
      </c>
      <c r="L83" s="53">
        <v>5</v>
      </c>
      <c r="M83" s="95">
        <f t="shared" si="51"/>
        <v>7</v>
      </c>
      <c r="N83" s="37" t="s">
        <v>551</v>
      </c>
      <c r="O83" s="37"/>
      <c r="P83" s="37"/>
      <c r="Q83" s="37" t="s">
        <v>640</v>
      </c>
      <c r="R83" s="53">
        <v>5</v>
      </c>
      <c r="S83" s="49">
        <f t="shared" si="53"/>
        <v>2</v>
      </c>
      <c r="T83" s="57" t="str">
        <f t="shared" si="52"/>
        <v>R</v>
      </c>
      <c r="U83" s="37"/>
      <c r="V83" s="37"/>
      <c r="W83" s="37"/>
      <c r="X83" s="37"/>
    </row>
    <row r="84" spans="1:24" ht="51">
      <c r="A84" s="40">
        <v>81</v>
      </c>
      <c r="B84" s="32" t="s">
        <v>57</v>
      </c>
      <c r="C84" s="36" t="s">
        <v>218</v>
      </c>
      <c r="D84" s="33"/>
      <c r="E84" s="38" t="s">
        <v>687</v>
      </c>
      <c r="F84" s="55"/>
      <c r="G84" s="32" t="s">
        <v>667</v>
      </c>
      <c r="H84" s="53">
        <v>1</v>
      </c>
      <c r="I84" s="53">
        <v>2</v>
      </c>
      <c r="J84" s="53">
        <v>1</v>
      </c>
      <c r="K84" s="47">
        <f t="shared" si="50"/>
        <v>1.4</v>
      </c>
      <c r="L84" s="53">
        <v>5</v>
      </c>
      <c r="M84" s="95">
        <f t="shared" si="51"/>
        <v>7</v>
      </c>
      <c r="N84" s="37" t="s">
        <v>551</v>
      </c>
      <c r="O84" s="37"/>
      <c r="P84" s="37"/>
      <c r="Q84" s="37" t="s">
        <v>640</v>
      </c>
      <c r="R84" s="53">
        <v>5</v>
      </c>
      <c r="S84" s="49">
        <f t="shared" si="53"/>
        <v>2</v>
      </c>
      <c r="T84" s="57" t="str">
        <f t="shared" si="52"/>
        <v>R</v>
      </c>
      <c r="U84" s="37"/>
      <c r="V84" s="37"/>
      <c r="W84" s="37"/>
      <c r="X84" s="37"/>
    </row>
    <row r="85" spans="1:24" ht="51">
      <c r="A85" s="46">
        <v>82</v>
      </c>
      <c r="B85" s="32" t="s">
        <v>57</v>
      </c>
      <c r="C85" s="36" t="s">
        <v>219</v>
      </c>
      <c r="D85" s="33"/>
      <c r="E85" s="38" t="s">
        <v>687</v>
      </c>
      <c r="F85" s="55"/>
      <c r="G85" s="32" t="s">
        <v>667</v>
      </c>
      <c r="H85" s="53">
        <v>1</v>
      </c>
      <c r="I85" s="53">
        <v>2</v>
      </c>
      <c r="J85" s="53">
        <v>1</v>
      </c>
      <c r="K85" s="47">
        <f t="shared" si="50"/>
        <v>1.4</v>
      </c>
      <c r="L85" s="53">
        <v>5</v>
      </c>
      <c r="M85" s="95">
        <f t="shared" si="51"/>
        <v>7</v>
      </c>
      <c r="N85" s="37" t="s">
        <v>551</v>
      </c>
      <c r="O85" s="37"/>
      <c r="P85" s="37"/>
      <c r="Q85" s="37" t="s">
        <v>640</v>
      </c>
      <c r="R85" s="53">
        <v>5</v>
      </c>
      <c r="S85" s="49">
        <f t="shared" si="53"/>
        <v>2</v>
      </c>
      <c r="T85" s="57" t="str">
        <f t="shared" si="52"/>
        <v>R</v>
      </c>
      <c r="U85" s="37"/>
      <c r="V85" s="37"/>
      <c r="W85" s="37"/>
      <c r="X85" s="37"/>
    </row>
    <row r="86" spans="1:24" ht="51">
      <c r="A86" s="40">
        <v>83</v>
      </c>
      <c r="B86" s="32" t="s">
        <v>57</v>
      </c>
      <c r="C86" s="36" t="s">
        <v>220</v>
      </c>
      <c r="D86" s="33"/>
      <c r="E86" s="38" t="s">
        <v>687</v>
      </c>
      <c r="F86" s="55"/>
      <c r="G86" s="32" t="s">
        <v>667</v>
      </c>
      <c r="H86" s="53">
        <v>1</v>
      </c>
      <c r="I86" s="53">
        <v>2</v>
      </c>
      <c r="J86" s="53">
        <v>1</v>
      </c>
      <c r="K86" s="47">
        <f t="shared" si="50"/>
        <v>1.4</v>
      </c>
      <c r="L86" s="53">
        <v>5</v>
      </c>
      <c r="M86" s="95">
        <f t="shared" si="51"/>
        <v>7</v>
      </c>
      <c r="N86" s="37" t="s">
        <v>551</v>
      </c>
      <c r="O86" s="37"/>
      <c r="P86" s="37"/>
      <c r="Q86" s="37" t="s">
        <v>640</v>
      </c>
      <c r="R86" s="53">
        <v>5</v>
      </c>
      <c r="S86" s="49">
        <f t="shared" si="53"/>
        <v>2</v>
      </c>
      <c r="T86" s="57" t="str">
        <f t="shared" si="52"/>
        <v>R</v>
      </c>
      <c r="U86" s="37"/>
      <c r="V86" s="37"/>
      <c r="W86" s="37"/>
      <c r="X86" s="37"/>
    </row>
    <row r="87" spans="1:24" ht="51">
      <c r="A87" s="46">
        <v>84</v>
      </c>
      <c r="B87" s="32" t="s">
        <v>57</v>
      </c>
      <c r="C87" s="36" t="s">
        <v>221</v>
      </c>
      <c r="D87" s="33"/>
      <c r="E87" s="38" t="s">
        <v>687</v>
      </c>
      <c r="F87" s="55"/>
      <c r="G87" s="32" t="s">
        <v>667</v>
      </c>
      <c r="H87" s="53">
        <v>1</v>
      </c>
      <c r="I87" s="53">
        <v>2</v>
      </c>
      <c r="J87" s="53">
        <v>1</v>
      </c>
      <c r="K87" s="47">
        <f t="shared" si="50"/>
        <v>1.4</v>
      </c>
      <c r="L87" s="53">
        <v>5</v>
      </c>
      <c r="M87" s="95">
        <f t="shared" si="51"/>
        <v>7</v>
      </c>
      <c r="N87" s="37" t="s">
        <v>551</v>
      </c>
      <c r="O87" s="37"/>
      <c r="P87" s="37"/>
      <c r="Q87" s="37" t="s">
        <v>640</v>
      </c>
      <c r="R87" s="53">
        <v>5</v>
      </c>
      <c r="S87" s="49">
        <f t="shared" si="53"/>
        <v>2</v>
      </c>
      <c r="T87" s="57" t="str">
        <f t="shared" si="52"/>
        <v>R</v>
      </c>
      <c r="U87" s="37"/>
      <c r="V87" s="37"/>
      <c r="W87" s="37"/>
      <c r="X87" s="37"/>
    </row>
    <row r="88" spans="1:24" ht="51">
      <c r="A88" s="40">
        <v>85</v>
      </c>
      <c r="B88" s="32" t="s">
        <v>57</v>
      </c>
      <c r="C88" s="36" t="s">
        <v>222</v>
      </c>
      <c r="D88" s="33"/>
      <c r="E88" s="38" t="s">
        <v>687</v>
      </c>
      <c r="F88" s="55"/>
      <c r="G88" s="32" t="s">
        <v>667</v>
      </c>
      <c r="H88" s="53">
        <v>1</v>
      </c>
      <c r="I88" s="53">
        <v>2</v>
      </c>
      <c r="J88" s="53">
        <v>1</v>
      </c>
      <c r="K88" s="47">
        <f t="shared" si="50"/>
        <v>1.4</v>
      </c>
      <c r="L88" s="53">
        <v>5</v>
      </c>
      <c r="M88" s="95">
        <f t="shared" si="51"/>
        <v>7</v>
      </c>
      <c r="N88" s="37" t="s">
        <v>551</v>
      </c>
      <c r="O88" s="37"/>
      <c r="P88" s="37"/>
      <c r="Q88" s="37" t="s">
        <v>640</v>
      </c>
      <c r="R88" s="53">
        <v>5</v>
      </c>
      <c r="S88" s="49">
        <f t="shared" si="53"/>
        <v>2</v>
      </c>
      <c r="T88" s="57" t="str">
        <f t="shared" si="52"/>
        <v>R</v>
      </c>
      <c r="U88" s="37"/>
      <c r="V88" s="37"/>
      <c r="W88" s="37"/>
      <c r="X88" s="37"/>
    </row>
    <row r="89" spans="1:24" ht="51">
      <c r="A89" s="46">
        <v>86</v>
      </c>
      <c r="B89" s="32" t="s">
        <v>57</v>
      </c>
      <c r="C89" s="36" t="s">
        <v>223</v>
      </c>
      <c r="D89" s="33"/>
      <c r="E89" s="38" t="s">
        <v>687</v>
      </c>
      <c r="F89" s="55"/>
      <c r="G89" s="32" t="s">
        <v>667</v>
      </c>
      <c r="H89" s="53">
        <v>1</v>
      </c>
      <c r="I89" s="53">
        <v>2</v>
      </c>
      <c r="J89" s="53">
        <v>1</v>
      </c>
      <c r="K89" s="47">
        <f t="shared" si="50"/>
        <v>1.4</v>
      </c>
      <c r="L89" s="53">
        <v>5</v>
      </c>
      <c r="M89" s="95">
        <f t="shared" si="51"/>
        <v>7</v>
      </c>
      <c r="N89" s="37" t="s">
        <v>551</v>
      </c>
      <c r="O89" s="37"/>
      <c r="P89" s="37"/>
      <c r="Q89" s="37" t="s">
        <v>640</v>
      </c>
      <c r="R89" s="53">
        <v>5</v>
      </c>
      <c r="S89" s="49">
        <f t="shared" si="53"/>
        <v>2</v>
      </c>
      <c r="T89" s="57" t="str">
        <f t="shared" si="52"/>
        <v>R</v>
      </c>
      <c r="U89" s="37"/>
      <c r="V89" s="37"/>
      <c r="W89" s="37"/>
      <c r="X89" s="37"/>
    </row>
    <row r="90" spans="1:24" ht="51">
      <c r="A90" s="40">
        <v>87</v>
      </c>
      <c r="B90" s="32" t="s">
        <v>57</v>
      </c>
      <c r="C90" s="36" t="s">
        <v>224</v>
      </c>
      <c r="D90" s="33"/>
      <c r="E90" s="38" t="s">
        <v>687</v>
      </c>
      <c r="F90" s="55"/>
      <c r="G90" s="32" t="s">
        <v>667</v>
      </c>
      <c r="H90" s="53">
        <v>1</v>
      </c>
      <c r="I90" s="53">
        <v>2</v>
      </c>
      <c r="J90" s="53">
        <v>1</v>
      </c>
      <c r="K90" s="47">
        <f t="shared" si="50"/>
        <v>1.4</v>
      </c>
      <c r="L90" s="53">
        <v>5</v>
      </c>
      <c r="M90" s="95">
        <f t="shared" si="51"/>
        <v>7</v>
      </c>
      <c r="N90" s="37" t="s">
        <v>551</v>
      </c>
      <c r="O90" s="37"/>
      <c r="P90" s="37"/>
      <c r="Q90" s="37" t="s">
        <v>640</v>
      </c>
      <c r="R90" s="53">
        <v>5</v>
      </c>
      <c r="S90" s="49">
        <f t="shared" si="53"/>
        <v>2</v>
      </c>
      <c r="T90" s="57" t="str">
        <f t="shared" si="52"/>
        <v>R</v>
      </c>
      <c r="U90" s="37"/>
      <c r="V90" s="37"/>
      <c r="W90" s="37"/>
      <c r="X90" s="37"/>
    </row>
    <row r="91" spans="1:24" ht="51">
      <c r="A91" s="46">
        <v>88</v>
      </c>
      <c r="B91" s="32" t="s">
        <v>57</v>
      </c>
      <c r="C91" s="36" t="s">
        <v>225</v>
      </c>
      <c r="D91" s="33"/>
      <c r="E91" s="38" t="s">
        <v>687</v>
      </c>
      <c r="F91" s="55"/>
      <c r="G91" s="32" t="s">
        <v>667</v>
      </c>
      <c r="H91" s="53">
        <v>1</v>
      </c>
      <c r="I91" s="53">
        <v>2</v>
      </c>
      <c r="J91" s="53">
        <v>1</v>
      </c>
      <c r="K91" s="47">
        <f t="shared" si="50"/>
        <v>1.4</v>
      </c>
      <c r="L91" s="53">
        <v>5</v>
      </c>
      <c r="M91" s="95">
        <f t="shared" si="51"/>
        <v>7</v>
      </c>
      <c r="N91" s="37" t="s">
        <v>551</v>
      </c>
      <c r="O91" s="37"/>
      <c r="P91" s="37"/>
      <c r="Q91" s="37" t="s">
        <v>640</v>
      </c>
      <c r="R91" s="53">
        <v>5</v>
      </c>
      <c r="S91" s="49">
        <f t="shared" si="53"/>
        <v>2</v>
      </c>
      <c r="T91" s="57" t="str">
        <f t="shared" si="52"/>
        <v>R</v>
      </c>
      <c r="U91" s="37"/>
      <c r="V91" s="37"/>
      <c r="W91" s="37"/>
      <c r="X91" s="37"/>
    </row>
    <row r="92" spans="1:24" ht="51">
      <c r="A92" s="40">
        <v>89</v>
      </c>
      <c r="B92" s="32" t="s">
        <v>57</v>
      </c>
      <c r="C92" s="36" t="s">
        <v>226</v>
      </c>
      <c r="D92" s="33"/>
      <c r="E92" s="38" t="s">
        <v>687</v>
      </c>
      <c r="F92" s="55"/>
      <c r="G92" s="32" t="s">
        <v>667</v>
      </c>
      <c r="H92" s="53">
        <v>1</v>
      </c>
      <c r="I92" s="53">
        <v>2</v>
      </c>
      <c r="J92" s="53">
        <v>1</v>
      </c>
      <c r="K92" s="47">
        <f t="shared" si="50"/>
        <v>1.4</v>
      </c>
      <c r="L92" s="53">
        <v>5</v>
      </c>
      <c r="M92" s="95">
        <f t="shared" si="51"/>
        <v>7</v>
      </c>
      <c r="N92" s="37" t="s">
        <v>551</v>
      </c>
      <c r="O92" s="37"/>
      <c r="P92" s="37"/>
      <c r="Q92" s="37" t="s">
        <v>640</v>
      </c>
      <c r="R92" s="53">
        <v>5</v>
      </c>
      <c r="S92" s="57">
        <f t="shared" ref="S92:S95" si="54">IF(M92-R92&lt;0,0,M92-R92)</f>
        <v>2</v>
      </c>
      <c r="T92" s="57" t="str">
        <f t="shared" si="52"/>
        <v>R</v>
      </c>
      <c r="U92" s="37"/>
      <c r="V92" s="37"/>
      <c r="W92" s="37"/>
      <c r="X92" s="37"/>
    </row>
    <row r="93" spans="1:24" ht="51">
      <c r="A93" s="46">
        <v>90</v>
      </c>
      <c r="B93" s="32" t="s">
        <v>57</v>
      </c>
      <c r="C93" s="36" t="s">
        <v>227</v>
      </c>
      <c r="D93" s="33"/>
      <c r="E93" s="38" t="s">
        <v>687</v>
      </c>
      <c r="F93" s="55"/>
      <c r="G93" s="32" t="s">
        <v>667</v>
      </c>
      <c r="H93" s="53">
        <v>1</v>
      </c>
      <c r="I93" s="53">
        <v>2</v>
      </c>
      <c r="J93" s="53">
        <v>1</v>
      </c>
      <c r="K93" s="47">
        <f t="shared" si="50"/>
        <v>1.4</v>
      </c>
      <c r="L93" s="53">
        <v>5</v>
      </c>
      <c r="M93" s="95">
        <f t="shared" si="51"/>
        <v>7</v>
      </c>
      <c r="N93" s="37" t="s">
        <v>551</v>
      </c>
      <c r="O93" s="37"/>
      <c r="P93" s="37"/>
      <c r="Q93" s="37" t="s">
        <v>640</v>
      </c>
      <c r="R93" s="53">
        <v>5</v>
      </c>
      <c r="S93" s="57">
        <f t="shared" si="54"/>
        <v>2</v>
      </c>
      <c r="T93" s="57" t="str">
        <f t="shared" si="52"/>
        <v>R</v>
      </c>
      <c r="U93" s="37"/>
      <c r="V93" s="37"/>
      <c r="W93" s="37"/>
      <c r="X93" s="37"/>
    </row>
    <row r="94" spans="1:24" ht="51">
      <c r="A94" s="40">
        <v>91</v>
      </c>
      <c r="B94" s="32" t="s">
        <v>57</v>
      </c>
      <c r="C94" s="36" t="s">
        <v>228</v>
      </c>
      <c r="D94" s="33"/>
      <c r="E94" s="38" t="s">
        <v>687</v>
      </c>
      <c r="F94" s="55"/>
      <c r="G94" s="32" t="s">
        <v>667</v>
      </c>
      <c r="H94" s="53">
        <v>1</v>
      </c>
      <c r="I94" s="53">
        <v>2</v>
      </c>
      <c r="J94" s="53">
        <v>1</v>
      </c>
      <c r="K94" s="47">
        <f t="shared" si="50"/>
        <v>1.4</v>
      </c>
      <c r="L94" s="53">
        <v>5</v>
      </c>
      <c r="M94" s="95">
        <f t="shared" si="51"/>
        <v>7</v>
      </c>
      <c r="N94" s="37" t="s">
        <v>551</v>
      </c>
      <c r="O94" s="37"/>
      <c r="P94" s="37"/>
      <c r="Q94" s="37" t="s">
        <v>640</v>
      </c>
      <c r="R94" s="53">
        <v>5</v>
      </c>
      <c r="S94" s="57">
        <f t="shared" si="54"/>
        <v>2</v>
      </c>
      <c r="T94" s="57" t="str">
        <f t="shared" si="52"/>
        <v>R</v>
      </c>
      <c r="U94" s="37"/>
      <c r="V94" s="37"/>
      <c r="W94" s="37"/>
      <c r="X94" s="37"/>
    </row>
    <row r="95" spans="1:24" ht="51">
      <c r="A95" s="46">
        <v>92</v>
      </c>
      <c r="B95" s="32" t="s">
        <v>57</v>
      </c>
      <c r="C95" s="36" t="s">
        <v>72</v>
      </c>
      <c r="D95" s="33"/>
      <c r="E95" s="38" t="s">
        <v>687</v>
      </c>
      <c r="F95" s="55"/>
      <c r="G95" s="32" t="s">
        <v>667</v>
      </c>
      <c r="H95" s="53">
        <v>1</v>
      </c>
      <c r="I95" s="53">
        <v>2</v>
      </c>
      <c r="J95" s="53">
        <v>1</v>
      </c>
      <c r="K95" s="47">
        <f t="shared" si="50"/>
        <v>1.4</v>
      </c>
      <c r="L95" s="53">
        <v>5</v>
      </c>
      <c r="M95" s="95">
        <f t="shared" si="51"/>
        <v>7</v>
      </c>
      <c r="N95" s="37" t="s">
        <v>551</v>
      </c>
      <c r="O95" s="37"/>
      <c r="P95" s="37"/>
      <c r="Q95" s="37" t="s">
        <v>640</v>
      </c>
      <c r="R95" s="53">
        <v>5</v>
      </c>
      <c r="S95" s="57">
        <f t="shared" si="54"/>
        <v>2</v>
      </c>
      <c r="T95" s="57" t="str">
        <f t="shared" si="52"/>
        <v>R</v>
      </c>
      <c r="U95" s="37"/>
      <c r="V95" s="37"/>
      <c r="W95" s="37"/>
      <c r="X95" s="37"/>
    </row>
    <row r="96" spans="1:24" ht="45" customHeight="1">
      <c r="A96" s="40">
        <v>93</v>
      </c>
      <c r="B96" s="39" t="s">
        <v>496</v>
      </c>
      <c r="C96" s="36" t="s">
        <v>65</v>
      </c>
      <c r="D96" s="32"/>
      <c r="E96" s="38" t="s">
        <v>688</v>
      </c>
      <c r="F96" s="55"/>
      <c r="G96" s="32" t="s">
        <v>658</v>
      </c>
      <c r="H96" s="53">
        <v>1</v>
      </c>
      <c r="I96" s="53">
        <v>2</v>
      </c>
      <c r="J96" s="53">
        <v>1</v>
      </c>
      <c r="K96" s="47">
        <f t="shared" ref="K96:K109" si="55">+(H96*$H$2+I96*$I$2+J96*$J$2)/$K$2</f>
        <v>1.4</v>
      </c>
      <c r="L96" s="53">
        <v>5</v>
      </c>
      <c r="M96" s="95">
        <f t="shared" ref="M96:M105" si="56">+K96*L96</f>
        <v>7</v>
      </c>
      <c r="N96" s="37" t="s">
        <v>551</v>
      </c>
      <c r="O96" s="37"/>
      <c r="P96" s="37"/>
      <c r="Q96" s="37" t="s">
        <v>640</v>
      </c>
      <c r="R96" s="53">
        <v>5</v>
      </c>
      <c r="S96" s="57">
        <f t="shared" ref="S96:S105" si="57">IF(M96-R96&lt;0,0,M96-R96)</f>
        <v>2</v>
      </c>
      <c r="T96" s="57" t="str">
        <f t="shared" ref="T96:T105" si="58">IF(S96="","",IF(S96&gt;20,"A",IF(S96&gt;15,"M/A",IF(S96&gt;10,"M",IF(S96&gt;7,"M/B",IF(S96&gt;2,"B","R"))))))</f>
        <v>R</v>
      </c>
      <c r="U96" s="37"/>
      <c r="V96" s="37"/>
      <c r="W96" s="37"/>
      <c r="X96" s="37"/>
    </row>
    <row r="97" spans="1:84" ht="63.75">
      <c r="A97" s="46">
        <v>94</v>
      </c>
      <c r="B97" s="32" t="s">
        <v>144</v>
      </c>
      <c r="C97" s="36" t="s">
        <v>27</v>
      </c>
      <c r="D97" s="32"/>
      <c r="E97" s="38" t="s">
        <v>686</v>
      </c>
      <c r="F97" s="33"/>
      <c r="G97" s="32" t="s">
        <v>658</v>
      </c>
      <c r="H97" s="53">
        <v>1</v>
      </c>
      <c r="I97" s="53">
        <v>2</v>
      </c>
      <c r="J97" s="53">
        <v>1</v>
      </c>
      <c r="K97" s="47">
        <f t="shared" si="55"/>
        <v>1.4</v>
      </c>
      <c r="L97" s="53">
        <v>5</v>
      </c>
      <c r="M97" s="95">
        <f t="shared" si="56"/>
        <v>7</v>
      </c>
      <c r="N97" s="37" t="s">
        <v>551</v>
      </c>
      <c r="O97" s="37"/>
      <c r="P97" s="37"/>
      <c r="Q97" s="37" t="s">
        <v>640</v>
      </c>
      <c r="R97" s="53">
        <v>5</v>
      </c>
      <c r="S97" s="57">
        <f t="shared" si="57"/>
        <v>2</v>
      </c>
      <c r="T97" s="57" t="str">
        <f t="shared" si="58"/>
        <v>R</v>
      </c>
      <c r="U97" s="37"/>
      <c r="V97" s="37"/>
      <c r="W97" s="37"/>
      <c r="X97" s="37"/>
    </row>
    <row r="98" spans="1:84" ht="63.75">
      <c r="A98" s="40">
        <v>95</v>
      </c>
      <c r="B98" s="32" t="s">
        <v>144</v>
      </c>
      <c r="C98" s="36" t="s">
        <v>28</v>
      </c>
      <c r="D98" s="32"/>
      <c r="E98" s="38" t="s">
        <v>686</v>
      </c>
      <c r="F98" s="33"/>
      <c r="G98" s="32" t="s">
        <v>658</v>
      </c>
      <c r="H98" s="53">
        <v>1</v>
      </c>
      <c r="I98" s="53">
        <v>2</v>
      </c>
      <c r="J98" s="53">
        <v>1</v>
      </c>
      <c r="K98" s="47">
        <f t="shared" si="55"/>
        <v>1.4</v>
      </c>
      <c r="L98" s="53">
        <v>5</v>
      </c>
      <c r="M98" s="95">
        <f t="shared" si="56"/>
        <v>7</v>
      </c>
      <c r="N98" s="37" t="s">
        <v>551</v>
      </c>
      <c r="O98" s="37"/>
      <c r="P98" s="37"/>
      <c r="Q98" s="37" t="s">
        <v>640</v>
      </c>
      <c r="R98" s="53">
        <v>5</v>
      </c>
      <c r="S98" s="57">
        <f t="shared" si="57"/>
        <v>2</v>
      </c>
      <c r="T98" s="57" t="str">
        <f t="shared" si="58"/>
        <v>R</v>
      </c>
      <c r="U98" s="37"/>
      <c r="V98" s="37"/>
      <c r="W98" s="37"/>
      <c r="X98" s="37"/>
    </row>
    <row r="99" spans="1:84" ht="63.75">
      <c r="A99" s="46">
        <v>96</v>
      </c>
      <c r="B99" s="32" t="s">
        <v>144</v>
      </c>
      <c r="C99" s="36" t="s">
        <v>29</v>
      </c>
      <c r="D99" s="32"/>
      <c r="E99" s="38" t="s">
        <v>686</v>
      </c>
      <c r="F99" s="33"/>
      <c r="G99" s="32" t="s">
        <v>658</v>
      </c>
      <c r="H99" s="53">
        <v>1</v>
      </c>
      <c r="I99" s="53">
        <v>2</v>
      </c>
      <c r="J99" s="53">
        <v>1</v>
      </c>
      <c r="K99" s="47">
        <f t="shared" si="55"/>
        <v>1.4</v>
      </c>
      <c r="L99" s="53">
        <v>5</v>
      </c>
      <c r="M99" s="95">
        <f t="shared" si="56"/>
        <v>7</v>
      </c>
      <c r="N99" s="37" t="s">
        <v>551</v>
      </c>
      <c r="O99" s="37"/>
      <c r="P99" s="37"/>
      <c r="Q99" s="37" t="s">
        <v>640</v>
      </c>
      <c r="R99" s="53">
        <v>5</v>
      </c>
      <c r="S99" s="57">
        <f t="shared" si="57"/>
        <v>2</v>
      </c>
      <c r="T99" s="57" t="str">
        <f t="shared" si="58"/>
        <v>R</v>
      </c>
      <c r="U99" s="37"/>
      <c r="V99" s="37"/>
      <c r="W99" s="37"/>
      <c r="X99" s="37"/>
    </row>
    <row r="100" spans="1:84" ht="63.75">
      <c r="A100" s="40">
        <v>97</v>
      </c>
      <c r="B100" s="32" t="s">
        <v>144</v>
      </c>
      <c r="C100" s="36" t="s">
        <v>49</v>
      </c>
      <c r="D100" s="32"/>
      <c r="E100" s="38" t="s">
        <v>686</v>
      </c>
      <c r="F100" s="33"/>
      <c r="G100" s="32" t="s">
        <v>658</v>
      </c>
      <c r="H100" s="53">
        <v>1</v>
      </c>
      <c r="I100" s="53">
        <v>2</v>
      </c>
      <c r="J100" s="53">
        <v>1</v>
      </c>
      <c r="K100" s="47">
        <f t="shared" si="55"/>
        <v>1.4</v>
      </c>
      <c r="L100" s="53">
        <v>5</v>
      </c>
      <c r="M100" s="95">
        <f t="shared" si="56"/>
        <v>7</v>
      </c>
      <c r="N100" s="37" t="s">
        <v>551</v>
      </c>
      <c r="O100" s="37"/>
      <c r="P100" s="37"/>
      <c r="Q100" s="37" t="s">
        <v>640</v>
      </c>
      <c r="R100" s="53">
        <v>5</v>
      </c>
      <c r="S100" s="57">
        <f t="shared" si="57"/>
        <v>2</v>
      </c>
      <c r="T100" s="57" t="str">
        <f t="shared" si="58"/>
        <v>R</v>
      </c>
      <c r="U100" s="37"/>
      <c r="V100" s="37"/>
      <c r="W100" s="37"/>
      <c r="X100" s="37"/>
    </row>
    <row r="101" spans="1:84" ht="63.75">
      <c r="A101" s="46">
        <v>98</v>
      </c>
      <c r="B101" s="32" t="s">
        <v>144</v>
      </c>
      <c r="C101" s="36" t="s">
        <v>30</v>
      </c>
      <c r="D101" s="32"/>
      <c r="E101" s="38" t="s">
        <v>686</v>
      </c>
      <c r="F101" s="33"/>
      <c r="G101" s="32" t="s">
        <v>658</v>
      </c>
      <c r="H101" s="53">
        <v>1</v>
      </c>
      <c r="I101" s="53">
        <v>2</v>
      </c>
      <c r="J101" s="53">
        <v>1</v>
      </c>
      <c r="K101" s="47">
        <f t="shared" si="55"/>
        <v>1.4</v>
      </c>
      <c r="L101" s="53">
        <v>5</v>
      </c>
      <c r="M101" s="95">
        <f t="shared" si="56"/>
        <v>7</v>
      </c>
      <c r="N101" s="37" t="s">
        <v>551</v>
      </c>
      <c r="O101" s="37"/>
      <c r="P101" s="37"/>
      <c r="Q101" s="37" t="s">
        <v>640</v>
      </c>
      <c r="R101" s="53">
        <v>5</v>
      </c>
      <c r="S101" s="57">
        <f t="shared" si="57"/>
        <v>2</v>
      </c>
      <c r="T101" s="57" t="str">
        <f t="shared" si="58"/>
        <v>R</v>
      </c>
      <c r="U101" s="37"/>
      <c r="V101" s="37"/>
      <c r="W101" s="37"/>
      <c r="X101" s="37"/>
    </row>
    <row r="102" spans="1:84" ht="63.75">
      <c r="A102" s="40">
        <v>99</v>
      </c>
      <c r="B102" s="32" t="s">
        <v>144</v>
      </c>
      <c r="C102" s="36" t="s">
        <v>31</v>
      </c>
      <c r="D102" s="32"/>
      <c r="E102" s="38" t="s">
        <v>686</v>
      </c>
      <c r="F102" s="55"/>
      <c r="G102" s="32" t="s">
        <v>658</v>
      </c>
      <c r="H102" s="53">
        <v>1</v>
      </c>
      <c r="I102" s="53">
        <v>2</v>
      </c>
      <c r="J102" s="53">
        <v>1</v>
      </c>
      <c r="K102" s="47">
        <f t="shared" si="55"/>
        <v>1.4</v>
      </c>
      <c r="L102" s="53">
        <v>5</v>
      </c>
      <c r="M102" s="95">
        <f t="shared" si="56"/>
        <v>7</v>
      </c>
      <c r="N102" s="37" t="s">
        <v>551</v>
      </c>
      <c r="O102" s="37"/>
      <c r="P102" s="37"/>
      <c r="Q102" s="37" t="s">
        <v>640</v>
      </c>
      <c r="R102" s="53">
        <v>5</v>
      </c>
      <c r="S102" s="57">
        <f t="shared" si="57"/>
        <v>2</v>
      </c>
      <c r="T102" s="57" t="str">
        <f t="shared" si="58"/>
        <v>R</v>
      </c>
      <c r="U102" s="37"/>
      <c r="V102" s="37"/>
      <c r="W102" s="37"/>
      <c r="X102" s="37"/>
    </row>
    <row r="103" spans="1:84" ht="63.75">
      <c r="A103" s="46">
        <v>100</v>
      </c>
      <c r="B103" s="32" t="s">
        <v>144</v>
      </c>
      <c r="C103" s="36" t="s">
        <v>32</v>
      </c>
      <c r="D103" s="32"/>
      <c r="E103" s="38" t="s">
        <v>686</v>
      </c>
      <c r="F103" s="55"/>
      <c r="G103" s="32" t="s">
        <v>658</v>
      </c>
      <c r="H103" s="53">
        <v>1</v>
      </c>
      <c r="I103" s="53">
        <v>2</v>
      </c>
      <c r="J103" s="53">
        <v>1</v>
      </c>
      <c r="K103" s="47">
        <f t="shared" si="55"/>
        <v>1.4</v>
      </c>
      <c r="L103" s="53">
        <v>5</v>
      </c>
      <c r="M103" s="95">
        <f t="shared" si="56"/>
        <v>7</v>
      </c>
      <c r="N103" s="37" t="s">
        <v>551</v>
      </c>
      <c r="O103" s="37"/>
      <c r="P103" s="37"/>
      <c r="Q103" s="37" t="s">
        <v>640</v>
      </c>
      <c r="R103" s="53">
        <v>5</v>
      </c>
      <c r="S103" s="57">
        <f t="shared" si="57"/>
        <v>2</v>
      </c>
      <c r="T103" s="57" t="str">
        <f t="shared" si="58"/>
        <v>R</v>
      </c>
      <c r="U103" s="37"/>
      <c r="V103" s="37"/>
      <c r="W103" s="37"/>
      <c r="X103" s="37"/>
    </row>
    <row r="104" spans="1:84" ht="63.75">
      <c r="A104" s="40">
        <v>101</v>
      </c>
      <c r="B104" s="32" t="s">
        <v>144</v>
      </c>
      <c r="C104" s="36" t="s">
        <v>33</v>
      </c>
      <c r="D104" s="32"/>
      <c r="E104" s="38" t="s">
        <v>686</v>
      </c>
      <c r="F104" s="55"/>
      <c r="G104" s="32" t="s">
        <v>658</v>
      </c>
      <c r="H104" s="53">
        <v>1</v>
      </c>
      <c r="I104" s="53">
        <v>2</v>
      </c>
      <c r="J104" s="53">
        <v>1</v>
      </c>
      <c r="K104" s="47">
        <f t="shared" si="55"/>
        <v>1.4</v>
      </c>
      <c r="L104" s="53">
        <v>5</v>
      </c>
      <c r="M104" s="95">
        <f t="shared" si="56"/>
        <v>7</v>
      </c>
      <c r="N104" s="37" t="s">
        <v>551</v>
      </c>
      <c r="O104" s="37"/>
      <c r="P104" s="37"/>
      <c r="Q104" s="37" t="s">
        <v>640</v>
      </c>
      <c r="R104" s="53">
        <v>5</v>
      </c>
      <c r="S104" s="57">
        <f t="shared" si="57"/>
        <v>2</v>
      </c>
      <c r="T104" s="57" t="str">
        <f t="shared" si="58"/>
        <v>R</v>
      </c>
      <c r="U104" s="37"/>
      <c r="V104" s="37"/>
      <c r="W104" s="37"/>
      <c r="X104" s="37"/>
    </row>
    <row r="105" spans="1:84" ht="63.75">
      <c r="A105" s="46">
        <v>102</v>
      </c>
      <c r="B105" s="32" t="s">
        <v>144</v>
      </c>
      <c r="C105" s="36" t="s">
        <v>34</v>
      </c>
      <c r="D105" s="32"/>
      <c r="E105" s="38" t="s">
        <v>686</v>
      </c>
      <c r="F105" s="33"/>
      <c r="G105" s="32" t="s">
        <v>658</v>
      </c>
      <c r="H105" s="53">
        <v>1</v>
      </c>
      <c r="I105" s="53">
        <v>2</v>
      </c>
      <c r="J105" s="53">
        <v>1</v>
      </c>
      <c r="K105" s="47">
        <f t="shared" si="55"/>
        <v>1.4</v>
      </c>
      <c r="L105" s="53">
        <v>5</v>
      </c>
      <c r="M105" s="95">
        <f t="shared" si="56"/>
        <v>7</v>
      </c>
      <c r="N105" s="37" t="s">
        <v>551</v>
      </c>
      <c r="O105" s="37"/>
      <c r="P105" s="37"/>
      <c r="Q105" s="37" t="s">
        <v>640</v>
      </c>
      <c r="R105" s="53">
        <v>5</v>
      </c>
      <c r="S105" s="57">
        <f t="shared" si="57"/>
        <v>2</v>
      </c>
      <c r="T105" s="57" t="str">
        <f t="shared" si="58"/>
        <v>R</v>
      </c>
      <c r="U105" s="37"/>
      <c r="V105" s="37"/>
      <c r="W105" s="37"/>
      <c r="X105" s="37"/>
    </row>
    <row r="106" spans="1:84" s="50" customFormat="1" ht="69" customHeight="1">
      <c r="A106" s="40">
        <v>103</v>
      </c>
      <c r="B106" s="32" t="s">
        <v>144</v>
      </c>
      <c r="C106" s="36" t="s">
        <v>200</v>
      </c>
      <c r="D106" s="32" t="s">
        <v>201</v>
      </c>
      <c r="E106" s="33" t="s">
        <v>201</v>
      </c>
      <c r="F106" s="33" t="s">
        <v>464</v>
      </c>
      <c r="G106" s="32" t="s">
        <v>235</v>
      </c>
      <c r="H106" s="46">
        <v>4</v>
      </c>
      <c r="I106" s="46">
        <v>3</v>
      </c>
      <c r="J106" s="46">
        <v>1</v>
      </c>
      <c r="K106" s="47">
        <f t="shared" si="55"/>
        <v>2.4</v>
      </c>
      <c r="L106" s="46">
        <v>5</v>
      </c>
      <c r="M106" s="93">
        <f t="shared" ref="M106:M213" si="59">+K106*L106</f>
        <v>12</v>
      </c>
      <c r="N106" s="37" t="s">
        <v>551</v>
      </c>
      <c r="O106" s="37"/>
      <c r="P106" s="33" t="s">
        <v>757</v>
      </c>
      <c r="Q106" s="37" t="s">
        <v>706</v>
      </c>
      <c r="R106" s="46">
        <v>10</v>
      </c>
      <c r="S106" s="49">
        <f t="shared" ref="S106:S213" si="60">IF(M106-R106&lt;0,0,M106-R106)</f>
        <v>2</v>
      </c>
      <c r="T106" s="49" t="str">
        <f t="shared" ref="T106:T153" si="61">IF(S106="","",IF(S106&gt;20,"A",IF(S106&gt;15,"M/A",IF(S106&gt;10,"M",IF(S106&gt;7,"M/B",IF(S106&gt;2,"B","R"))))))</f>
        <v>R</v>
      </c>
      <c r="U106" s="49"/>
      <c r="V106" s="49"/>
      <c r="W106" s="49"/>
      <c r="X106" s="49"/>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row>
    <row r="107" spans="1:84" s="50" customFormat="1" ht="89.25">
      <c r="A107" s="46">
        <v>104</v>
      </c>
      <c r="B107" s="32" t="s">
        <v>144</v>
      </c>
      <c r="C107" s="36" t="s">
        <v>200</v>
      </c>
      <c r="D107" s="32" t="s">
        <v>202</v>
      </c>
      <c r="E107" s="32" t="s">
        <v>823</v>
      </c>
      <c r="F107" s="33" t="s">
        <v>464</v>
      </c>
      <c r="G107" s="32" t="s">
        <v>234</v>
      </c>
      <c r="H107" s="46">
        <v>4</v>
      </c>
      <c r="I107" s="46">
        <v>3</v>
      </c>
      <c r="J107" s="46">
        <v>1</v>
      </c>
      <c r="K107" s="47">
        <f t="shared" si="55"/>
        <v>2.4</v>
      </c>
      <c r="L107" s="46">
        <v>5</v>
      </c>
      <c r="M107" s="93">
        <f t="shared" si="59"/>
        <v>12</v>
      </c>
      <c r="N107" s="32" t="s">
        <v>315</v>
      </c>
      <c r="O107" s="37"/>
      <c r="P107" s="33" t="s">
        <v>825</v>
      </c>
      <c r="Q107" s="37" t="s">
        <v>706</v>
      </c>
      <c r="R107" s="46">
        <v>10</v>
      </c>
      <c r="S107" s="49">
        <f t="shared" si="60"/>
        <v>2</v>
      </c>
      <c r="T107" s="49" t="str">
        <f t="shared" si="61"/>
        <v>R</v>
      </c>
      <c r="U107" s="49"/>
      <c r="V107" s="49"/>
      <c r="W107" s="49"/>
      <c r="X107" s="49"/>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row>
    <row r="108" spans="1:84" s="50" customFormat="1" ht="60" customHeight="1">
      <c r="A108" s="40">
        <v>105</v>
      </c>
      <c r="B108" s="32" t="s">
        <v>144</v>
      </c>
      <c r="C108" s="36" t="s">
        <v>200</v>
      </c>
      <c r="D108" s="32" t="s">
        <v>203</v>
      </c>
      <c r="E108" s="32" t="s">
        <v>660</v>
      </c>
      <c r="F108" s="33" t="s">
        <v>824</v>
      </c>
      <c r="G108" s="32" t="s">
        <v>236</v>
      </c>
      <c r="H108" s="46">
        <v>4</v>
      </c>
      <c r="I108" s="46">
        <v>4</v>
      </c>
      <c r="J108" s="46">
        <v>1</v>
      </c>
      <c r="K108" s="47">
        <f t="shared" si="55"/>
        <v>2.8</v>
      </c>
      <c r="L108" s="46">
        <v>5</v>
      </c>
      <c r="M108" s="93">
        <f t="shared" si="59"/>
        <v>14</v>
      </c>
      <c r="N108" s="32" t="s">
        <v>315</v>
      </c>
      <c r="O108" s="32" t="s">
        <v>647</v>
      </c>
      <c r="P108" s="33" t="s">
        <v>659</v>
      </c>
      <c r="Q108" s="37"/>
      <c r="R108" s="46">
        <v>10</v>
      </c>
      <c r="S108" s="49">
        <f t="shared" si="60"/>
        <v>4</v>
      </c>
      <c r="T108" s="49" t="str">
        <f t="shared" si="61"/>
        <v>B</v>
      </c>
      <c r="U108" s="49"/>
      <c r="V108" s="49"/>
      <c r="W108" s="49"/>
      <c r="X108" s="49"/>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row>
    <row r="109" spans="1:84" s="50" customFormat="1" ht="60" customHeight="1">
      <c r="A109" s="46">
        <v>106</v>
      </c>
      <c r="B109" s="32" t="s">
        <v>144</v>
      </c>
      <c r="C109" s="36" t="s">
        <v>200</v>
      </c>
      <c r="D109" s="32" t="s">
        <v>204</v>
      </c>
      <c r="E109" s="62" t="s">
        <v>204</v>
      </c>
      <c r="F109" s="33" t="s">
        <v>464</v>
      </c>
      <c r="G109" s="32" t="s">
        <v>237</v>
      </c>
      <c r="H109" s="46">
        <v>2</v>
      </c>
      <c r="I109" s="46">
        <v>2</v>
      </c>
      <c r="J109" s="46">
        <v>1</v>
      </c>
      <c r="K109" s="47">
        <f t="shared" si="55"/>
        <v>1.6</v>
      </c>
      <c r="L109" s="46">
        <v>5</v>
      </c>
      <c r="M109" s="93">
        <f t="shared" si="59"/>
        <v>8</v>
      </c>
      <c r="N109" s="32" t="s">
        <v>315</v>
      </c>
      <c r="O109" s="32" t="s">
        <v>647</v>
      </c>
      <c r="P109" s="33" t="s">
        <v>659</v>
      </c>
      <c r="Q109" s="37"/>
      <c r="R109" s="46">
        <v>6</v>
      </c>
      <c r="S109" s="49">
        <f t="shared" si="60"/>
        <v>2</v>
      </c>
      <c r="T109" s="49" t="str">
        <f t="shared" si="61"/>
        <v>R</v>
      </c>
      <c r="U109" s="49"/>
      <c r="V109" s="49"/>
      <c r="W109" s="49"/>
      <c r="X109" s="49"/>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row>
    <row r="110" spans="1:84" ht="45" customHeight="1">
      <c r="A110" s="40">
        <v>107</v>
      </c>
      <c r="B110" s="34" t="s">
        <v>58</v>
      </c>
      <c r="C110" s="36" t="s">
        <v>35</v>
      </c>
      <c r="D110" s="37"/>
      <c r="E110" s="32" t="s">
        <v>518</v>
      </c>
      <c r="F110" s="37"/>
      <c r="G110" s="37"/>
      <c r="H110" s="37"/>
      <c r="I110" s="37"/>
      <c r="J110" s="37"/>
      <c r="K110" s="37"/>
      <c r="L110" s="37"/>
      <c r="M110" s="37"/>
      <c r="N110" s="37"/>
      <c r="O110" s="37"/>
      <c r="P110" s="37"/>
      <c r="Q110" s="37"/>
      <c r="R110" s="37"/>
      <c r="S110" s="37"/>
      <c r="T110" s="37"/>
      <c r="U110" s="37"/>
      <c r="V110" s="37"/>
      <c r="W110" s="37"/>
      <c r="X110" s="37"/>
    </row>
    <row r="111" spans="1:84" ht="45" customHeight="1">
      <c r="A111" s="46">
        <v>108</v>
      </c>
      <c r="B111" s="34" t="s">
        <v>58</v>
      </c>
      <c r="C111" s="36" t="s">
        <v>36</v>
      </c>
      <c r="D111" s="37"/>
      <c r="E111" s="32" t="s">
        <v>518</v>
      </c>
      <c r="F111" s="37"/>
      <c r="G111" s="37"/>
      <c r="H111" s="37"/>
      <c r="I111" s="37"/>
      <c r="J111" s="37"/>
      <c r="K111" s="37"/>
      <c r="L111" s="37"/>
      <c r="M111" s="37"/>
      <c r="N111" s="37"/>
      <c r="O111" s="37"/>
      <c r="P111" s="37"/>
      <c r="Q111" s="37"/>
      <c r="R111" s="37"/>
      <c r="S111" s="37"/>
      <c r="T111" s="37"/>
      <c r="U111" s="37"/>
      <c r="V111" s="37"/>
      <c r="W111" s="37"/>
      <c r="X111" s="37"/>
    </row>
    <row r="112" spans="1:84" s="91" customFormat="1" ht="219.6" customHeight="1">
      <c r="A112" s="40">
        <v>109</v>
      </c>
      <c r="B112" s="32" t="s">
        <v>59</v>
      </c>
      <c r="C112" s="36" t="s">
        <v>558</v>
      </c>
      <c r="D112" s="32" t="s">
        <v>557</v>
      </c>
      <c r="E112" s="32" t="s">
        <v>557</v>
      </c>
      <c r="F112" s="33" t="s">
        <v>609</v>
      </c>
      <c r="G112" s="98" t="s">
        <v>592</v>
      </c>
      <c r="H112" s="46">
        <v>1</v>
      </c>
      <c r="I112" s="46">
        <v>1</v>
      </c>
      <c r="J112" s="46">
        <v>2</v>
      </c>
      <c r="K112" s="93">
        <f t="shared" ref="K112:K137" si="62">+(H112*$H$2+I112*$I$2+J112*$J$2)/$K$2</f>
        <v>1.4</v>
      </c>
      <c r="L112" s="46">
        <v>5</v>
      </c>
      <c r="M112" s="93">
        <f t="shared" ref="M112:M127" si="63">+K112*L112</f>
        <v>7</v>
      </c>
      <c r="N112" s="33" t="s">
        <v>758</v>
      </c>
      <c r="O112" s="33" t="s">
        <v>596</v>
      </c>
      <c r="P112" s="33" t="s">
        <v>594</v>
      </c>
      <c r="Q112" s="32" t="s">
        <v>595</v>
      </c>
      <c r="R112" s="46">
        <v>4</v>
      </c>
      <c r="S112" s="93">
        <f t="shared" ref="S112" si="64">IF(M112-R112&lt;0,0,M112-R112)</f>
        <v>3</v>
      </c>
      <c r="T112" s="93" t="str">
        <f t="shared" ref="T112" si="65">IF(S112="","",IF(S112&gt;20,"A",IF(S112&gt;15,"M/A",IF(S112&gt;8,"M",IF(S112&gt;5,"M/B",IF(S112&gt;2,"B","R"))))))</f>
        <v>B</v>
      </c>
      <c r="U112" s="37"/>
      <c r="V112" s="37"/>
      <c r="W112" s="37"/>
      <c r="X112" s="37"/>
      <c r="Y112" s="35"/>
      <c r="Z112" s="35"/>
      <c r="AA112" s="35"/>
      <c r="AB112" s="35"/>
      <c r="AC112" s="35"/>
      <c r="AD112" s="35"/>
      <c r="AE112" s="35"/>
      <c r="AF112" s="35"/>
    </row>
    <row r="113" spans="1:32" s="91" customFormat="1" ht="103.35" customHeight="1">
      <c r="A113" s="46">
        <v>110</v>
      </c>
      <c r="B113" s="32" t="s">
        <v>59</v>
      </c>
      <c r="C113" s="36" t="s">
        <v>558</v>
      </c>
      <c r="D113" s="32" t="s">
        <v>559</v>
      </c>
      <c r="E113" s="32" t="s">
        <v>559</v>
      </c>
      <c r="F113" s="33" t="s">
        <v>610</v>
      </c>
      <c r="G113" s="98" t="s">
        <v>592</v>
      </c>
      <c r="H113" s="46">
        <v>1</v>
      </c>
      <c r="I113" s="46">
        <v>1</v>
      </c>
      <c r="J113" s="46">
        <v>2</v>
      </c>
      <c r="K113" s="93">
        <f t="shared" si="62"/>
        <v>1.4</v>
      </c>
      <c r="L113" s="46">
        <v>5</v>
      </c>
      <c r="M113" s="93">
        <f t="shared" si="63"/>
        <v>7</v>
      </c>
      <c r="N113" s="33" t="s">
        <v>758</v>
      </c>
      <c r="O113" s="33" t="s">
        <v>596</v>
      </c>
      <c r="P113" s="33" t="s">
        <v>597</v>
      </c>
      <c r="Q113" s="32" t="s">
        <v>595</v>
      </c>
      <c r="R113" s="46">
        <v>4</v>
      </c>
      <c r="S113" s="93">
        <f t="shared" ref="S113:S127" si="66">IF(M113-R113&lt;0,0,M113-R113)</f>
        <v>3</v>
      </c>
      <c r="T113" s="93" t="str">
        <f t="shared" ref="T113:T127" si="67">IF(S113="","",IF(S113&gt;20,"A",IF(S113&gt;15,"M/A",IF(S113&gt;8,"M",IF(S113&gt;5,"M/B",IF(S113&gt;2,"B","R"))))))</f>
        <v>B</v>
      </c>
      <c r="U113" s="37"/>
      <c r="V113" s="37"/>
      <c r="W113" s="37"/>
      <c r="X113" s="37"/>
      <c r="Y113" s="35"/>
      <c r="Z113" s="35"/>
      <c r="AA113" s="35"/>
      <c r="AB113" s="35"/>
      <c r="AC113" s="35"/>
      <c r="AD113" s="35"/>
      <c r="AE113" s="35"/>
      <c r="AF113" s="35"/>
    </row>
    <row r="114" spans="1:32" s="91" customFormat="1" ht="103.35" customHeight="1">
      <c r="A114" s="40">
        <v>111</v>
      </c>
      <c r="B114" s="32" t="s">
        <v>59</v>
      </c>
      <c r="C114" s="36" t="s">
        <v>558</v>
      </c>
      <c r="D114" s="32" t="s">
        <v>560</v>
      </c>
      <c r="E114" s="32" t="s">
        <v>560</v>
      </c>
      <c r="F114" s="33" t="s">
        <v>611</v>
      </c>
      <c r="G114" s="98" t="s">
        <v>592</v>
      </c>
      <c r="H114" s="46">
        <v>3</v>
      </c>
      <c r="I114" s="46">
        <v>1</v>
      </c>
      <c r="J114" s="46">
        <v>3</v>
      </c>
      <c r="K114" s="93">
        <f t="shared" si="62"/>
        <v>2.2000000000000002</v>
      </c>
      <c r="L114" s="46">
        <v>5</v>
      </c>
      <c r="M114" s="93">
        <f t="shared" si="63"/>
        <v>11</v>
      </c>
      <c r="N114" s="33" t="s">
        <v>758</v>
      </c>
      <c r="O114" s="33" t="s">
        <v>596</v>
      </c>
      <c r="P114" s="33" t="s">
        <v>598</v>
      </c>
      <c r="Q114" s="32" t="s">
        <v>595</v>
      </c>
      <c r="R114" s="46">
        <v>8</v>
      </c>
      <c r="S114" s="93">
        <f t="shared" si="66"/>
        <v>3</v>
      </c>
      <c r="T114" s="93" t="str">
        <f t="shared" si="67"/>
        <v>B</v>
      </c>
      <c r="U114" s="37"/>
      <c r="V114" s="37"/>
      <c r="W114" s="37"/>
      <c r="X114" s="37"/>
      <c r="Y114" s="35"/>
      <c r="Z114" s="35"/>
      <c r="AA114" s="35"/>
      <c r="AB114" s="35"/>
      <c r="AC114" s="35"/>
      <c r="AD114" s="35"/>
      <c r="AE114" s="35"/>
      <c r="AF114" s="35"/>
    </row>
    <row r="115" spans="1:32" s="91" customFormat="1" ht="103.35" customHeight="1">
      <c r="A115" s="46">
        <v>112</v>
      </c>
      <c r="B115" s="32" t="s">
        <v>59</v>
      </c>
      <c r="C115" s="36" t="s">
        <v>558</v>
      </c>
      <c r="D115" s="32" t="s">
        <v>561</v>
      </c>
      <c r="E115" s="32" t="s">
        <v>561</v>
      </c>
      <c r="F115" s="33" t="s">
        <v>612</v>
      </c>
      <c r="G115" s="98" t="s">
        <v>592</v>
      </c>
      <c r="H115" s="46">
        <v>1</v>
      </c>
      <c r="I115" s="46">
        <v>1</v>
      </c>
      <c r="J115" s="46">
        <v>2</v>
      </c>
      <c r="K115" s="93">
        <f t="shared" si="62"/>
        <v>1.4</v>
      </c>
      <c r="L115" s="46">
        <v>5</v>
      </c>
      <c r="M115" s="93">
        <f t="shared" si="63"/>
        <v>7</v>
      </c>
      <c r="N115" s="33" t="s">
        <v>758</v>
      </c>
      <c r="O115" s="33" t="s">
        <v>596</v>
      </c>
      <c r="P115" s="33" t="s">
        <v>599</v>
      </c>
      <c r="Q115" s="32" t="s">
        <v>595</v>
      </c>
      <c r="R115" s="46">
        <v>5</v>
      </c>
      <c r="S115" s="93">
        <f t="shared" si="66"/>
        <v>2</v>
      </c>
      <c r="T115" s="93" t="str">
        <f t="shared" si="67"/>
        <v>R</v>
      </c>
      <c r="U115" s="37"/>
      <c r="V115" s="37"/>
      <c r="W115" s="37"/>
      <c r="X115" s="37"/>
      <c r="Y115" s="35"/>
      <c r="Z115" s="35"/>
      <c r="AA115" s="35"/>
      <c r="AB115" s="35"/>
      <c r="AC115" s="35"/>
      <c r="AD115" s="35"/>
      <c r="AE115" s="35"/>
      <c r="AF115" s="35"/>
    </row>
    <row r="116" spans="1:32" ht="112.35" customHeight="1">
      <c r="A116" s="40">
        <v>113</v>
      </c>
      <c r="B116" s="32" t="s">
        <v>59</v>
      </c>
      <c r="C116" s="36" t="s">
        <v>558</v>
      </c>
      <c r="D116" s="32" t="s">
        <v>565</v>
      </c>
      <c r="E116" s="32" t="s">
        <v>565</v>
      </c>
      <c r="F116" s="33" t="s">
        <v>613</v>
      </c>
      <c r="G116" s="98" t="s">
        <v>592</v>
      </c>
      <c r="H116" s="46">
        <v>2</v>
      </c>
      <c r="I116" s="46">
        <v>2</v>
      </c>
      <c r="J116" s="46">
        <v>3</v>
      </c>
      <c r="K116" s="93">
        <f t="shared" si="62"/>
        <v>2.4</v>
      </c>
      <c r="L116" s="46">
        <v>5</v>
      </c>
      <c r="M116" s="93">
        <f t="shared" si="63"/>
        <v>12</v>
      </c>
      <c r="N116" s="33" t="s">
        <v>758</v>
      </c>
      <c r="O116" s="33" t="s">
        <v>596</v>
      </c>
      <c r="P116" s="32" t="s">
        <v>606</v>
      </c>
      <c r="Q116" s="32" t="s">
        <v>595</v>
      </c>
      <c r="R116" s="46">
        <v>5</v>
      </c>
      <c r="S116" s="93">
        <f t="shared" si="66"/>
        <v>7</v>
      </c>
      <c r="T116" s="93" t="str">
        <f t="shared" si="67"/>
        <v>M/B</v>
      </c>
      <c r="U116" s="37"/>
      <c r="V116" s="37"/>
      <c r="W116" s="37"/>
      <c r="X116" s="37"/>
    </row>
    <row r="117" spans="1:32" ht="120.6" customHeight="1">
      <c r="A117" s="46">
        <v>114</v>
      </c>
      <c r="B117" s="32" t="s">
        <v>59</v>
      </c>
      <c r="C117" s="36" t="s">
        <v>558</v>
      </c>
      <c r="D117" s="32" t="s">
        <v>562</v>
      </c>
      <c r="E117" s="32" t="s">
        <v>562</v>
      </c>
      <c r="F117" s="33" t="s">
        <v>600</v>
      </c>
      <c r="G117" s="98" t="s">
        <v>592</v>
      </c>
      <c r="H117" s="46">
        <v>1</v>
      </c>
      <c r="I117" s="46">
        <v>1</v>
      </c>
      <c r="J117" s="46">
        <v>4</v>
      </c>
      <c r="K117" s="93">
        <f t="shared" si="62"/>
        <v>2.2000000000000002</v>
      </c>
      <c r="L117" s="46">
        <v>5</v>
      </c>
      <c r="M117" s="93">
        <f t="shared" si="63"/>
        <v>11</v>
      </c>
      <c r="N117" s="33" t="s">
        <v>758</v>
      </c>
      <c r="O117" s="33" t="s">
        <v>596</v>
      </c>
      <c r="P117" s="33" t="s">
        <v>601</v>
      </c>
      <c r="Q117" s="32" t="s">
        <v>595</v>
      </c>
      <c r="R117" s="46">
        <v>4</v>
      </c>
      <c r="S117" s="93">
        <f t="shared" si="66"/>
        <v>7</v>
      </c>
      <c r="T117" s="93" t="str">
        <f t="shared" si="67"/>
        <v>M/B</v>
      </c>
      <c r="U117" s="49"/>
      <c r="V117" s="49"/>
      <c r="W117" s="49"/>
      <c r="X117" s="49"/>
    </row>
    <row r="118" spans="1:32" ht="128.44999999999999" customHeight="1">
      <c r="A118" s="40">
        <v>115</v>
      </c>
      <c r="B118" s="32" t="s">
        <v>59</v>
      </c>
      <c r="C118" s="36" t="s">
        <v>558</v>
      </c>
      <c r="D118" s="32" t="s">
        <v>563</v>
      </c>
      <c r="E118" s="32" t="s">
        <v>563</v>
      </c>
      <c r="F118" s="33" t="s">
        <v>614</v>
      </c>
      <c r="G118" s="98" t="s">
        <v>592</v>
      </c>
      <c r="H118" s="46">
        <v>3</v>
      </c>
      <c r="I118" s="46">
        <v>3</v>
      </c>
      <c r="J118" s="46">
        <v>3</v>
      </c>
      <c r="K118" s="93">
        <f t="shared" si="62"/>
        <v>3</v>
      </c>
      <c r="L118" s="46">
        <v>5</v>
      </c>
      <c r="M118" s="93">
        <f t="shared" si="63"/>
        <v>15</v>
      </c>
      <c r="N118" s="33" t="s">
        <v>758</v>
      </c>
      <c r="O118" s="33" t="s">
        <v>602</v>
      </c>
      <c r="P118" s="33" t="s">
        <v>604</v>
      </c>
      <c r="Q118" s="33" t="s">
        <v>603</v>
      </c>
      <c r="R118" s="46">
        <v>9</v>
      </c>
      <c r="S118" s="93">
        <f t="shared" si="66"/>
        <v>6</v>
      </c>
      <c r="T118" s="93" t="str">
        <f t="shared" si="67"/>
        <v>M/B</v>
      </c>
      <c r="U118" s="49"/>
      <c r="V118" s="49"/>
      <c r="W118" s="49"/>
      <c r="X118" s="49"/>
    </row>
    <row r="119" spans="1:32" ht="82.35" customHeight="1">
      <c r="A119" s="46">
        <v>116</v>
      </c>
      <c r="B119" s="32" t="s">
        <v>59</v>
      </c>
      <c r="C119" s="36" t="s">
        <v>558</v>
      </c>
      <c r="D119" s="32" t="s">
        <v>564</v>
      </c>
      <c r="E119" s="32" t="s">
        <v>564</v>
      </c>
      <c r="F119" s="33" t="s">
        <v>610</v>
      </c>
      <c r="G119" s="98" t="s">
        <v>592</v>
      </c>
      <c r="H119" s="46">
        <v>1</v>
      </c>
      <c r="I119" s="46">
        <v>1</v>
      </c>
      <c r="J119" s="46">
        <v>3</v>
      </c>
      <c r="K119" s="93">
        <f t="shared" si="62"/>
        <v>1.8</v>
      </c>
      <c r="L119" s="46">
        <v>5</v>
      </c>
      <c r="M119" s="93">
        <f t="shared" si="63"/>
        <v>9</v>
      </c>
      <c r="N119" s="33" t="s">
        <v>758</v>
      </c>
      <c r="O119" s="33" t="s">
        <v>596</v>
      </c>
      <c r="P119" s="37" t="s">
        <v>605</v>
      </c>
      <c r="Q119" s="32" t="s">
        <v>595</v>
      </c>
      <c r="R119" s="46">
        <v>4</v>
      </c>
      <c r="S119" s="93">
        <f t="shared" si="66"/>
        <v>5</v>
      </c>
      <c r="T119" s="93" t="str">
        <f t="shared" si="67"/>
        <v>B</v>
      </c>
      <c r="U119" s="49"/>
      <c r="V119" s="49"/>
      <c r="W119" s="49"/>
      <c r="X119" s="49"/>
    </row>
    <row r="120" spans="1:32" ht="136.35" customHeight="1">
      <c r="A120" s="40">
        <v>117</v>
      </c>
      <c r="B120" s="32" t="s">
        <v>59</v>
      </c>
      <c r="C120" s="36" t="s">
        <v>558</v>
      </c>
      <c r="D120" s="32" t="s">
        <v>572</v>
      </c>
      <c r="E120" s="32" t="s">
        <v>572</v>
      </c>
      <c r="F120" s="33" t="s">
        <v>826</v>
      </c>
      <c r="G120" s="98" t="s">
        <v>592</v>
      </c>
      <c r="H120" s="46">
        <v>2</v>
      </c>
      <c r="I120" s="46">
        <v>4</v>
      </c>
      <c r="J120" s="46">
        <v>3</v>
      </c>
      <c r="K120" s="93">
        <f t="shared" si="62"/>
        <v>3.2</v>
      </c>
      <c r="L120" s="46">
        <v>5</v>
      </c>
      <c r="M120" s="93">
        <f t="shared" si="63"/>
        <v>16</v>
      </c>
      <c r="N120" s="33" t="s">
        <v>758</v>
      </c>
      <c r="O120" s="33" t="s">
        <v>596</v>
      </c>
      <c r="P120" s="33" t="s">
        <v>608</v>
      </c>
      <c r="Q120" s="32" t="s">
        <v>595</v>
      </c>
      <c r="R120" s="46">
        <v>8</v>
      </c>
      <c r="S120" s="93">
        <f t="shared" si="66"/>
        <v>8</v>
      </c>
      <c r="T120" s="93" t="str">
        <f t="shared" si="67"/>
        <v>M/B</v>
      </c>
      <c r="U120" s="49"/>
      <c r="V120" s="49"/>
      <c r="W120" s="49"/>
      <c r="X120" s="49"/>
    </row>
    <row r="121" spans="1:32" ht="181.7" customHeight="1">
      <c r="A121" s="46">
        <v>118</v>
      </c>
      <c r="B121" s="32" t="s">
        <v>59</v>
      </c>
      <c r="C121" s="36" t="s">
        <v>558</v>
      </c>
      <c r="D121" s="32" t="s">
        <v>566</v>
      </c>
      <c r="E121" s="32" t="s">
        <v>759</v>
      </c>
      <c r="F121" s="33" t="s">
        <v>622</v>
      </c>
      <c r="G121" s="98" t="s">
        <v>592</v>
      </c>
      <c r="H121" s="46">
        <v>5</v>
      </c>
      <c r="I121" s="46">
        <v>4</v>
      </c>
      <c r="J121" s="46">
        <v>3</v>
      </c>
      <c r="K121" s="93">
        <f t="shared" si="62"/>
        <v>3.8</v>
      </c>
      <c r="L121" s="46">
        <v>5</v>
      </c>
      <c r="M121" s="93">
        <f t="shared" si="63"/>
        <v>19</v>
      </c>
      <c r="N121" s="33" t="s">
        <v>758</v>
      </c>
      <c r="O121" s="33" t="s">
        <v>607</v>
      </c>
      <c r="P121" s="37"/>
      <c r="Q121" s="32" t="s">
        <v>595</v>
      </c>
      <c r="R121" s="46">
        <v>9</v>
      </c>
      <c r="S121" s="93">
        <f t="shared" si="66"/>
        <v>10</v>
      </c>
      <c r="T121" s="93" t="str">
        <f t="shared" si="67"/>
        <v>M</v>
      </c>
      <c r="U121" s="49"/>
      <c r="V121" s="49"/>
      <c r="W121" s="49"/>
      <c r="X121" s="49"/>
    </row>
    <row r="122" spans="1:32" ht="91.7" customHeight="1">
      <c r="A122" s="40">
        <v>119</v>
      </c>
      <c r="B122" s="32" t="s">
        <v>59</v>
      </c>
      <c r="C122" s="36" t="s">
        <v>558</v>
      </c>
      <c r="D122" s="32" t="s">
        <v>570</v>
      </c>
      <c r="E122" s="32" t="s">
        <v>570</v>
      </c>
      <c r="F122" s="33" t="s">
        <v>600</v>
      </c>
      <c r="G122" s="98" t="s">
        <v>592</v>
      </c>
      <c r="H122" s="46">
        <v>1</v>
      </c>
      <c r="I122" s="46">
        <v>1</v>
      </c>
      <c r="J122" s="46">
        <v>2</v>
      </c>
      <c r="K122" s="93">
        <f t="shared" si="62"/>
        <v>1.4</v>
      </c>
      <c r="L122" s="46">
        <v>5</v>
      </c>
      <c r="M122" s="93">
        <f t="shared" si="63"/>
        <v>7</v>
      </c>
      <c r="N122" s="33" t="s">
        <v>758</v>
      </c>
      <c r="O122" s="33" t="s">
        <v>596</v>
      </c>
      <c r="P122" s="33" t="s">
        <v>621</v>
      </c>
      <c r="Q122" s="32" t="s">
        <v>595</v>
      </c>
      <c r="R122" s="46">
        <v>4</v>
      </c>
      <c r="S122" s="93">
        <f t="shared" si="66"/>
        <v>3</v>
      </c>
      <c r="T122" s="93" t="str">
        <f t="shared" si="67"/>
        <v>B</v>
      </c>
      <c r="U122" s="49"/>
      <c r="V122" s="49"/>
      <c r="W122" s="49"/>
      <c r="X122" s="49"/>
    </row>
    <row r="123" spans="1:32" ht="93" customHeight="1">
      <c r="A123" s="46">
        <v>120</v>
      </c>
      <c r="B123" s="32" t="s">
        <v>59</v>
      </c>
      <c r="C123" s="36" t="s">
        <v>558</v>
      </c>
      <c r="D123" s="32" t="s">
        <v>569</v>
      </c>
      <c r="E123" s="32" t="s">
        <v>569</v>
      </c>
      <c r="F123" s="32" t="s">
        <v>623</v>
      </c>
      <c r="G123" s="98" t="s">
        <v>592</v>
      </c>
      <c r="H123" s="46">
        <v>2</v>
      </c>
      <c r="I123" s="46">
        <v>1</v>
      </c>
      <c r="J123" s="46">
        <v>2</v>
      </c>
      <c r="K123" s="93">
        <f t="shared" si="62"/>
        <v>1.6</v>
      </c>
      <c r="L123" s="46">
        <v>5</v>
      </c>
      <c r="M123" s="93">
        <f t="shared" si="63"/>
        <v>8</v>
      </c>
      <c r="N123" s="33" t="s">
        <v>758</v>
      </c>
      <c r="O123" s="33" t="s">
        <v>596</v>
      </c>
      <c r="P123" s="33" t="s">
        <v>619</v>
      </c>
      <c r="Q123" s="32" t="s">
        <v>595</v>
      </c>
      <c r="R123" s="46">
        <v>6</v>
      </c>
      <c r="S123" s="93">
        <f t="shared" si="66"/>
        <v>2</v>
      </c>
      <c r="T123" s="93" t="str">
        <f t="shared" si="67"/>
        <v>R</v>
      </c>
      <c r="U123" s="49"/>
      <c r="V123" s="49"/>
      <c r="W123" s="49"/>
      <c r="X123" s="49"/>
    </row>
    <row r="124" spans="1:32" ht="103.7" customHeight="1">
      <c r="A124" s="40">
        <v>121</v>
      </c>
      <c r="B124" s="32" t="s">
        <v>59</v>
      </c>
      <c r="C124" s="36" t="s">
        <v>558</v>
      </c>
      <c r="D124" s="32" t="s">
        <v>760</v>
      </c>
      <c r="E124" s="32" t="s">
        <v>759</v>
      </c>
      <c r="F124" s="33" t="s">
        <v>622</v>
      </c>
      <c r="G124" s="98" t="s">
        <v>592</v>
      </c>
      <c r="H124" s="46">
        <v>5</v>
      </c>
      <c r="I124" s="46">
        <v>4</v>
      </c>
      <c r="J124" s="46">
        <v>3</v>
      </c>
      <c r="K124" s="93">
        <f t="shared" ref="K124" si="68">+(H124*$H$2+I124*$I$2+J124*$J$2)/$K$2</f>
        <v>3.8</v>
      </c>
      <c r="L124" s="46">
        <v>5</v>
      </c>
      <c r="M124" s="93">
        <f t="shared" ref="M124" si="69">+K124*L124</f>
        <v>19</v>
      </c>
      <c r="N124" s="33" t="s">
        <v>758</v>
      </c>
      <c r="O124" s="33" t="s">
        <v>607</v>
      </c>
      <c r="P124" s="37"/>
      <c r="Q124" s="32" t="s">
        <v>595</v>
      </c>
      <c r="R124" s="46">
        <v>9</v>
      </c>
      <c r="S124" s="93">
        <f t="shared" ref="S124" si="70">IF(M124-R124&lt;0,0,M124-R124)</f>
        <v>10</v>
      </c>
      <c r="T124" s="93" t="str">
        <f t="shared" ref="T124" si="71">IF(S124="","",IF(S124&gt;20,"A",IF(S124&gt;15,"M/A",IF(S124&gt;8,"M",IF(S124&gt;5,"M/B",IF(S124&gt;2,"B","R"))))))</f>
        <v>M</v>
      </c>
      <c r="U124" s="49"/>
      <c r="V124" s="49"/>
      <c r="W124" s="49"/>
      <c r="X124" s="49"/>
    </row>
    <row r="125" spans="1:32" ht="103.7" customHeight="1">
      <c r="A125" s="46">
        <v>122</v>
      </c>
      <c r="B125" s="32" t="s">
        <v>59</v>
      </c>
      <c r="C125" s="36" t="s">
        <v>558</v>
      </c>
      <c r="D125" s="32" t="s">
        <v>567</v>
      </c>
      <c r="E125" s="32" t="s">
        <v>567</v>
      </c>
      <c r="F125" s="33" t="s">
        <v>624</v>
      </c>
      <c r="G125" s="98" t="s">
        <v>592</v>
      </c>
      <c r="H125" s="46">
        <v>1</v>
      </c>
      <c r="I125" s="46">
        <v>1</v>
      </c>
      <c r="J125" s="46">
        <v>2</v>
      </c>
      <c r="K125" s="93">
        <f t="shared" si="62"/>
        <v>1.4</v>
      </c>
      <c r="L125" s="46">
        <v>5</v>
      </c>
      <c r="M125" s="93">
        <f t="shared" si="63"/>
        <v>7</v>
      </c>
      <c r="N125" s="33" t="s">
        <v>758</v>
      </c>
      <c r="O125" s="33" t="s">
        <v>596</v>
      </c>
      <c r="P125" s="37" t="s">
        <v>618</v>
      </c>
      <c r="Q125" s="32" t="s">
        <v>595</v>
      </c>
      <c r="R125" s="46">
        <v>5</v>
      </c>
      <c r="S125" s="93">
        <f t="shared" si="66"/>
        <v>2</v>
      </c>
      <c r="T125" s="93" t="str">
        <f t="shared" si="67"/>
        <v>R</v>
      </c>
      <c r="U125" s="49"/>
      <c r="V125" s="49"/>
      <c r="W125" s="49"/>
      <c r="X125" s="49"/>
    </row>
    <row r="126" spans="1:32" ht="103.7" customHeight="1">
      <c r="A126" s="40">
        <v>123</v>
      </c>
      <c r="B126" s="32" t="s">
        <v>59</v>
      </c>
      <c r="C126" s="36" t="s">
        <v>558</v>
      </c>
      <c r="D126" s="32" t="s">
        <v>568</v>
      </c>
      <c r="E126" s="32" t="s">
        <v>568</v>
      </c>
      <c r="F126" s="32" t="s">
        <v>623</v>
      </c>
      <c r="G126" s="98" t="s">
        <v>592</v>
      </c>
      <c r="H126" s="46">
        <v>1</v>
      </c>
      <c r="I126" s="46">
        <v>2</v>
      </c>
      <c r="J126" s="46">
        <v>2</v>
      </c>
      <c r="K126" s="93">
        <f t="shared" si="62"/>
        <v>1.8</v>
      </c>
      <c r="L126" s="46">
        <v>5</v>
      </c>
      <c r="M126" s="93">
        <f t="shared" si="63"/>
        <v>9</v>
      </c>
      <c r="N126" s="33" t="s">
        <v>593</v>
      </c>
      <c r="O126" s="33" t="s">
        <v>615</v>
      </c>
      <c r="P126" s="37" t="s">
        <v>620</v>
      </c>
      <c r="Q126" s="32" t="s">
        <v>595</v>
      </c>
      <c r="R126" s="46">
        <v>4</v>
      </c>
      <c r="S126" s="93">
        <f t="shared" si="66"/>
        <v>5</v>
      </c>
      <c r="T126" s="93" t="str">
        <f t="shared" si="67"/>
        <v>B</v>
      </c>
      <c r="U126" s="49"/>
      <c r="V126" s="49"/>
      <c r="W126" s="49"/>
      <c r="X126" s="49"/>
    </row>
    <row r="127" spans="1:32" ht="123.6" customHeight="1">
      <c r="A127" s="46">
        <v>124</v>
      </c>
      <c r="B127" s="32" t="s">
        <v>59</v>
      </c>
      <c r="C127" s="36" t="s">
        <v>558</v>
      </c>
      <c r="D127" s="32" t="s">
        <v>573</v>
      </c>
      <c r="E127" s="32" t="s">
        <v>573</v>
      </c>
      <c r="F127" s="33" t="s">
        <v>625</v>
      </c>
      <c r="G127" s="98" t="s">
        <v>592</v>
      </c>
      <c r="H127" s="46">
        <v>1</v>
      </c>
      <c r="I127" s="46">
        <v>1</v>
      </c>
      <c r="J127" s="46">
        <v>2</v>
      </c>
      <c r="K127" s="93">
        <f t="shared" si="62"/>
        <v>1.4</v>
      </c>
      <c r="L127" s="46">
        <v>5</v>
      </c>
      <c r="M127" s="93">
        <f t="shared" si="63"/>
        <v>7</v>
      </c>
      <c r="N127" s="33" t="s">
        <v>593</v>
      </c>
      <c r="O127" s="33" t="s">
        <v>617</v>
      </c>
      <c r="P127" s="32" t="s">
        <v>616</v>
      </c>
      <c r="Q127" s="32" t="s">
        <v>595</v>
      </c>
      <c r="R127" s="46">
        <v>5</v>
      </c>
      <c r="S127" s="93">
        <f t="shared" si="66"/>
        <v>2</v>
      </c>
      <c r="T127" s="93" t="str">
        <f t="shared" si="67"/>
        <v>R</v>
      </c>
      <c r="U127" s="49"/>
      <c r="V127" s="49"/>
      <c r="W127" s="49"/>
      <c r="X127" s="49"/>
    </row>
    <row r="128" spans="1:32" ht="198.6" customHeight="1">
      <c r="A128" s="40">
        <v>125</v>
      </c>
      <c r="B128" s="32" t="s">
        <v>59</v>
      </c>
      <c r="C128" s="36" t="s">
        <v>558</v>
      </c>
      <c r="D128" s="147" t="s">
        <v>571</v>
      </c>
      <c r="E128" s="148"/>
      <c r="F128" s="148"/>
      <c r="G128" s="148"/>
      <c r="H128" s="148"/>
      <c r="I128" s="148"/>
      <c r="J128" s="148"/>
      <c r="K128" s="148"/>
      <c r="L128" s="148"/>
      <c r="M128" s="148"/>
      <c r="N128" s="148"/>
      <c r="O128" s="148"/>
      <c r="P128" s="148"/>
      <c r="Q128" s="148"/>
      <c r="R128" s="148"/>
      <c r="S128" s="148"/>
      <c r="T128" s="149"/>
      <c r="U128" s="49"/>
      <c r="V128" s="49"/>
      <c r="W128" s="49"/>
      <c r="X128" s="49"/>
    </row>
    <row r="129" spans="1:81" ht="127.5" customHeight="1">
      <c r="A129" s="46">
        <v>126</v>
      </c>
      <c r="B129" s="32" t="s">
        <v>60</v>
      </c>
      <c r="C129" s="36" t="s">
        <v>37</v>
      </c>
      <c r="D129" s="32" t="s">
        <v>207</v>
      </c>
      <c r="E129" s="33" t="s">
        <v>761</v>
      </c>
      <c r="F129" s="33" t="s">
        <v>465</v>
      </c>
      <c r="G129" s="32" t="s">
        <v>165</v>
      </c>
      <c r="H129" s="46">
        <v>4</v>
      </c>
      <c r="I129" s="46">
        <v>5</v>
      </c>
      <c r="J129" s="46">
        <v>1</v>
      </c>
      <c r="K129" s="93">
        <f t="shared" si="62"/>
        <v>3.2</v>
      </c>
      <c r="L129" s="46">
        <v>5</v>
      </c>
      <c r="M129" s="93">
        <f t="shared" si="59"/>
        <v>16</v>
      </c>
      <c r="N129" s="37" t="s">
        <v>551</v>
      </c>
      <c r="O129" s="33"/>
      <c r="P129" s="33" t="s">
        <v>763</v>
      </c>
      <c r="Q129" s="33"/>
      <c r="R129" s="46">
        <v>8</v>
      </c>
      <c r="S129" s="49">
        <f t="shared" si="60"/>
        <v>8</v>
      </c>
      <c r="T129" s="49" t="str">
        <f t="shared" si="61"/>
        <v>M/B</v>
      </c>
      <c r="U129" s="49"/>
      <c r="V129" s="49"/>
      <c r="W129" s="49"/>
      <c r="X129" s="49"/>
    </row>
    <row r="130" spans="1:81" ht="76.5">
      <c r="A130" s="40">
        <v>127</v>
      </c>
      <c r="B130" s="32" t="s">
        <v>60</v>
      </c>
      <c r="C130" s="36" t="s">
        <v>38</v>
      </c>
      <c r="D130" s="37" t="s">
        <v>208</v>
      </c>
      <c r="E130" s="33" t="s">
        <v>762</v>
      </c>
      <c r="F130" s="33" t="s">
        <v>465</v>
      </c>
      <c r="G130" s="32" t="s">
        <v>166</v>
      </c>
      <c r="H130" s="46">
        <v>4</v>
      </c>
      <c r="I130" s="46">
        <v>4</v>
      </c>
      <c r="J130" s="46">
        <v>1</v>
      </c>
      <c r="K130" s="93">
        <f t="shared" si="62"/>
        <v>2.8</v>
      </c>
      <c r="L130" s="46">
        <v>5</v>
      </c>
      <c r="M130" s="93">
        <f t="shared" si="59"/>
        <v>14</v>
      </c>
      <c r="N130" s="33" t="s">
        <v>551</v>
      </c>
      <c r="O130" s="32"/>
      <c r="P130" s="32" t="s">
        <v>493</v>
      </c>
      <c r="Q130" s="37"/>
      <c r="R130" s="46">
        <v>11</v>
      </c>
      <c r="S130" s="49">
        <f t="shared" si="60"/>
        <v>3</v>
      </c>
      <c r="T130" s="49" t="str">
        <f t="shared" si="61"/>
        <v>B</v>
      </c>
      <c r="U130" s="49"/>
      <c r="V130" s="33"/>
      <c r="W130" s="49"/>
      <c r="X130" s="49"/>
    </row>
    <row r="131" spans="1:81" ht="51">
      <c r="A131" s="46">
        <v>128</v>
      </c>
      <c r="B131" s="32" t="s">
        <v>60</v>
      </c>
      <c r="C131" s="36" t="s">
        <v>38</v>
      </c>
      <c r="D131" s="37" t="s">
        <v>209</v>
      </c>
      <c r="E131" s="33" t="s">
        <v>449</v>
      </c>
      <c r="F131" s="33" t="s">
        <v>466</v>
      </c>
      <c r="G131" s="32" t="s">
        <v>166</v>
      </c>
      <c r="H131" s="46">
        <v>4</v>
      </c>
      <c r="I131" s="46">
        <v>4</v>
      </c>
      <c r="J131" s="46">
        <v>1</v>
      </c>
      <c r="K131" s="93">
        <f t="shared" si="62"/>
        <v>2.8</v>
      </c>
      <c r="L131" s="46">
        <v>5</v>
      </c>
      <c r="M131" s="93">
        <f t="shared" si="59"/>
        <v>14</v>
      </c>
      <c r="N131" s="33" t="s">
        <v>551</v>
      </c>
      <c r="O131" s="32"/>
      <c r="P131" s="32" t="s">
        <v>494</v>
      </c>
      <c r="Q131" s="37"/>
      <c r="R131" s="46">
        <v>11</v>
      </c>
      <c r="S131" s="49">
        <f t="shared" si="60"/>
        <v>3</v>
      </c>
      <c r="T131" s="49" t="str">
        <f t="shared" si="61"/>
        <v>B</v>
      </c>
      <c r="U131" s="49"/>
      <c r="V131" s="33"/>
      <c r="W131" s="49"/>
      <c r="X131" s="49"/>
    </row>
    <row r="132" spans="1:81" s="50" customFormat="1" ht="93" customHeight="1">
      <c r="A132" s="40">
        <v>129</v>
      </c>
      <c r="B132" s="32" t="s">
        <v>60</v>
      </c>
      <c r="C132" s="36" t="s">
        <v>39</v>
      </c>
      <c r="D132" s="37" t="s">
        <v>45</v>
      </c>
      <c r="E132" s="33" t="s">
        <v>764</v>
      </c>
      <c r="F132" s="33" t="s">
        <v>466</v>
      </c>
      <c r="G132" s="32" t="s">
        <v>167</v>
      </c>
      <c r="H132" s="46">
        <v>4</v>
      </c>
      <c r="I132" s="46">
        <v>4</v>
      </c>
      <c r="J132" s="46">
        <v>1</v>
      </c>
      <c r="K132" s="93">
        <f t="shared" si="62"/>
        <v>2.8</v>
      </c>
      <c r="L132" s="46">
        <v>5</v>
      </c>
      <c r="M132" s="93">
        <f t="shared" si="59"/>
        <v>14</v>
      </c>
      <c r="N132" s="33" t="s">
        <v>551</v>
      </c>
      <c r="O132" s="37"/>
      <c r="P132" s="32"/>
      <c r="Q132" s="37"/>
      <c r="R132" s="46">
        <v>11</v>
      </c>
      <c r="S132" s="49">
        <f t="shared" si="60"/>
        <v>3</v>
      </c>
      <c r="T132" s="49" t="str">
        <f t="shared" si="61"/>
        <v>B</v>
      </c>
      <c r="U132" s="49"/>
      <c r="V132" s="49"/>
      <c r="W132" s="49"/>
      <c r="X132" s="49"/>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row>
    <row r="133" spans="1:81" s="50" customFormat="1" ht="93" customHeight="1">
      <c r="A133" s="46">
        <v>130</v>
      </c>
      <c r="B133" s="32" t="s">
        <v>60</v>
      </c>
      <c r="C133" s="36" t="s">
        <v>39</v>
      </c>
      <c r="D133" s="73" t="s">
        <v>363</v>
      </c>
      <c r="E133" s="100" t="s">
        <v>376</v>
      </c>
      <c r="F133" s="33" t="s">
        <v>466</v>
      </c>
      <c r="G133" s="32" t="s">
        <v>367</v>
      </c>
      <c r="H133" s="48">
        <v>3</v>
      </c>
      <c r="I133" s="48">
        <v>4</v>
      </c>
      <c r="J133" s="48">
        <v>2</v>
      </c>
      <c r="K133" s="47">
        <f t="shared" si="62"/>
        <v>3</v>
      </c>
      <c r="L133" s="48">
        <v>5</v>
      </c>
      <c r="M133" s="47">
        <f t="shared" si="59"/>
        <v>15</v>
      </c>
      <c r="N133" s="33" t="s">
        <v>551</v>
      </c>
      <c r="O133" s="33"/>
      <c r="P133" s="33" t="s">
        <v>495</v>
      </c>
      <c r="Q133" s="33"/>
      <c r="R133" s="48">
        <v>12</v>
      </c>
      <c r="S133" s="49">
        <f t="shared" si="60"/>
        <v>3</v>
      </c>
      <c r="T133" s="49" t="str">
        <f t="shared" si="61"/>
        <v>B</v>
      </c>
      <c r="U133" s="33" t="s">
        <v>389</v>
      </c>
      <c r="V133" s="33" t="s">
        <v>390</v>
      </c>
      <c r="W133" s="33"/>
      <c r="X133" s="49"/>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row>
    <row r="134" spans="1:81" ht="84.75" customHeight="1">
      <c r="A134" s="40">
        <v>131</v>
      </c>
      <c r="B134" s="32" t="s">
        <v>60</v>
      </c>
      <c r="C134" s="36" t="s">
        <v>40</v>
      </c>
      <c r="D134" s="32" t="s">
        <v>310</v>
      </c>
      <c r="E134" s="33"/>
      <c r="F134" s="33" t="s">
        <v>466</v>
      </c>
      <c r="G134" s="32" t="s">
        <v>238</v>
      </c>
      <c r="H134" s="46">
        <v>4</v>
      </c>
      <c r="I134" s="46">
        <v>5</v>
      </c>
      <c r="J134" s="46">
        <v>1</v>
      </c>
      <c r="K134" s="47">
        <f t="shared" si="62"/>
        <v>3.2</v>
      </c>
      <c r="L134" s="46">
        <v>5</v>
      </c>
      <c r="M134" s="93">
        <f t="shared" si="59"/>
        <v>16</v>
      </c>
      <c r="N134" s="33" t="s">
        <v>551</v>
      </c>
      <c r="O134" s="33"/>
      <c r="P134" s="33"/>
      <c r="Q134" s="37"/>
      <c r="R134" s="46">
        <v>12</v>
      </c>
      <c r="S134" s="49">
        <f t="shared" si="60"/>
        <v>4</v>
      </c>
      <c r="T134" s="49" t="str">
        <f t="shared" si="61"/>
        <v>B</v>
      </c>
      <c r="U134" s="49"/>
      <c r="V134" s="49"/>
      <c r="W134" s="49"/>
      <c r="X134" s="49"/>
    </row>
    <row r="135" spans="1:81" s="69" customFormat="1" ht="81" customHeight="1">
      <c r="A135" s="46">
        <v>132</v>
      </c>
      <c r="B135" s="54" t="s">
        <v>270</v>
      </c>
      <c r="C135" s="52" t="s">
        <v>775</v>
      </c>
      <c r="D135" s="59" t="s">
        <v>778</v>
      </c>
      <c r="E135" s="54" t="s">
        <v>785</v>
      </c>
      <c r="F135" s="106" t="s">
        <v>637</v>
      </c>
      <c r="G135" s="107" t="s">
        <v>786</v>
      </c>
      <c r="H135" s="53">
        <v>4</v>
      </c>
      <c r="I135" s="53">
        <v>5</v>
      </c>
      <c r="J135" s="53">
        <v>1</v>
      </c>
      <c r="K135" s="108">
        <f t="shared" si="62"/>
        <v>3.2</v>
      </c>
      <c r="L135" s="53">
        <v>5</v>
      </c>
      <c r="M135" s="95">
        <f t="shared" si="59"/>
        <v>16</v>
      </c>
      <c r="N135" s="55" t="s">
        <v>551</v>
      </c>
      <c r="O135" s="107"/>
      <c r="P135" s="109" t="s">
        <v>495</v>
      </c>
      <c r="Q135" s="110"/>
      <c r="R135" s="111">
        <v>12</v>
      </c>
      <c r="S135" s="112">
        <v>3</v>
      </c>
      <c r="T135" s="112" t="s">
        <v>106</v>
      </c>
      <c r="U135" s="112"/>
      <c r="V135" s="112"/>
      <c r="W135" s="112"/>
      <c r="X135" s="112"/>
      <c r="Y135" s="113"/>
      <c r="Z135" s="113"/>
      <c r="AA135" s="113"/>
      <c r="AB135" s="113"/>
      <c r="AC135" s="113"/>
      <c r="AD135" s="113"/>
      <c r="AE135" s="113"/>
      <c r="AF135" s="113"/>
    </row>
    <row r="136" spans="1:81" s="69" customFormat="1" ht="81" customHeight="1">
      <c r="A136" s="46">
        <v>132</v>
      </c>
      <c r="B136" s="54" t="s">
        <v>270</v>
      </c>
      <c r="C136" s="52" t="s">
        <v>776</v>
      </c>
      <c r="D136" s="107" t="s">
        <v>782</v>
      </c>
      <c r="E136" s="54" t="s">
        <v>783</v>
      </c>
      <c r="F136" s="102" t="s">
        <v>848</v>
      </c>
      <c r="G136" s="107" t="s">
        <v>784</v>
      </c>
      <c r="H136" s="53">
        <v>2</v>
      </c>
      <c r="I136" s="53">
        <v>2</v>
      </c>
      <c r="J136" s="53">
        <v>3</v>
      </c>
      <c r="K136" s="108">
        <f t="shared" si="62"/>
        <v>2.4</v>
      </c>
      <c r="L136" s="53">
        <v>4</v>
      </c>
      <c r="M136" s="95">
        <f t="shared" si="59"/>
        <v>9.6</v>
      </c>
      <c r="N136" s="55" t="s">
        <v>551</v>
      </c>
      <c r="O136" s="54" t="s">
        <v>694</v>
      </c>
      <c r="P136" s="54" t="s">
        <v>838</v>
      </c>
      <c r="Q136" s="59"/>
      <c r="R136" s="53">
        <v>5</v>
      </c>
      <c r="S136" s="57">
        <v>3</v>
      </c>
      <c r="T136" s="57" t="s">
        <v>106</v>
      </c>
      <c r="U136" s="112"/>
      <c r="V136" s="112"/>
      <c r="W136" s="112"/>
      <c r="X136" s="112"/>
      <c r="Y136" s="113"/>
      <c r="Z136" s="113"/>
      <c r="AA136" s="113"/>
      <c r="AB136" s="113"/>
      <c r="AC136" s="113"/>
      <c r="AD136" s="113"/>
      <c r="AE136" s="113"/>
      <c r="AF136" s="113"/>
    </row>
    <row r="137" spans="1:81" s="69" customFormat="1" ht="89.25">
      <c r="A137" s="46">
        <v>132</v>
      </c>
      <c r="B137" s="54" t="s">
        <v>270</v>
      </c>
      <c r="C137" s="52" t="s">
        <v>777</v>
      </c>
      <c r="D137" s="59" t="s">
        <v>779</v>
      </c>
      <c r="E137" s="54" t="s">
        <v>780</v>
      </c>
      <c r="F137" s="102" t="s">
        <v>848</v>
      </c>
      <c r="G137" s="54" t="s">
        <v>781</v>
      </c>
      <c r="H137" s="53">
        <v>2</v>
      </c>
      <c r="I137" s="53">
        <v>2</v>
      </c>
      <c r="J137" s="53">
        <v>1</v>
      </c>
      <c r="K137" s="108">
        <f t="shared" si="62"/>
        <v>1.6</v>
      </c>
      <c r="L137" s="53">
        <v>4</v>
      </c>
      <c r="M137" s="95">
        <f t="shared" si="59"/>
        <v>6.4</v>
      </c>
      <c r="N137" s="55" t="s">
        <v>551</v>
      </c>
      <c r="O137" s="54" t="s">
        <v>694</v>
      </c>
      <c r="P137" s="54" t="s">
        <v>838</v>
      </c>
      <c r="Q137" s="59"/>
      <c r="R137" s="53">
        <v>5</v>
      </c>
      <c r="S137" s="57">
        <v>3</v>
      </c>
      <c r="T137" s="57" t="s">
        <v>106</v>
      </c>
      <c r="U137" s="112"/>
      <c r="V137" s="112"/>
      <c r="W137" s="112"/>
      <c r="X137" s="112"/>
      <c r="Y137" s="113"/>
      <c r="Z137" s="113"/>
      <c r="AA137" s="113"/>
      <c r="AB137" s="113"/>
      <c r="AC137" s="113"/>
      <c r="AD137" s="113"/>
      <c r="AE137" s="113"/>
      <c r="AF137" s="113"/>
    </row>
    <row r="138" spans="1:81" s="50" customFormat="1" ht="175.5" customHeight="1">
      <c r="A138" s="40">
        <v>135</v>
      </c>
      <c r="B138" s="32" t="s">
        <v>61</v>
      </c>
      <c r="C138" s="36" t="s">
        <v>50</v>
      </c>
      <c r="D138" s="34" t="s">
        <v>197</v>
      </c>
      <c r="E138" s="101" t="s">
        <v>765</v>
      </c>
      <c r="F138" s="38" t="s">
        <v>661</v>
      </c>
      <c r="G138" s="32" t="s">
        <v>168</v>
      </c>
      <c r="H138" s="46">
        <v>2</v>
      </c>
      <c r="I138" s="46">
        <v>1</v>
      </c>
      <c r="J138" s="46">
        <v>5</v>
      </c>
      <c r="K138" s="47">
        <f t="shared" ref="K138:K142" si="72">+(H138*$H$2+I138*$I$2+J138*$J$2)/$K$2</f>
        <v>2.8</v>
      </c>
      <c r="L138" s="46">
        <v>4</v>
      </c>
      <c r="M138" s="93">
        <f t="shared" si="59"/>
        <v>11.2</v>
      </c>
      <c r="N138" s="33" t="s">
        <v>551</v>
      </c>
      <c r="O138" s="32" t="s">
        <v>694</v>
      </c>
      <c r="P138" s="32"/>
      <c r="Q138" s="37"/>
      <c r="R138" s="46">
        <v>5</v>
      </c>
      <c r="S138" s="49">
        <f t="shared" si="60"/>
        <v>6.1999999999999993</v>
      </c>
      <c r="T138" s="49" t="str">
        <f t="shared" si="61"/>
        <v>B</v>
      </c>
      <c r="U138" s="49"/>
      <c r="V138" s="33"/>
      <c r="W138" s="33"/>
      <c r="X138" s="49"/>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row>
    <row r="139" spans="1:81" s="50" customFormat="1" ht="71.25" customHeight="1">
      <c r="A139" s="46">
        <v>136</v>
      </c>
      <c r="B139" s="32" t="s">
        <v>61</v>
      </c>
      <c r="C139" s="36" t="s">
        <v>50</v>
      </c>
      <c r="D139" s="32" t="s">
        <v>198</v>
      </c>
      <c r="E139" s="33" t="s">
        <v>787</v>
      </c>
      <c r="F139" s="33" t="s">
        <v>662</v>
      </c>
      <c r="G139" s="32" t="s">
        <v>169</v>
      </c>
      <c r="H139" s="46">
        <v>2</v>
      </c>
      <c r="I139" s="46">
        <v>2</v>
      </c>
      <c r="J139" s="46">
        <v>1</v>
      </c>
      <c r="K139" s="47">
        <f t="shared" si="72"/>
        <v>1.6</v>
      </c>
      <c r="L139" s="46">
        <v>4</v>
      </c>
      <c r="M139" s="93">
        <f t="shared" si="59"/>
        <v>6.4</v>
      </c>
      <c r="N139" s="33" t="s">
        <v>551</v>
      </c>
      <c r="O139" s="37"/>
      <c r="P139" s="37"/>
      <c r="Q139" s="37"/>
      <c r="R139" s="46">
        <v>5</v>
      </c>
      <c r="S139" s="49">
        <f t="shared" si="60"/>
        <v>1.4000000000000004</v>
      </c>
      <c r="T139" s="49" t="str">
        <f t="shared" si="61"/>
        <v>R</v>
      </c>
      <c r="U139" s="49"/>
      <c r="V139" s="49"/>
      <c r="W139" s="49"/>
      <c r="X139" s="49"/>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row>
    <row r="140" spans="1:81" s="50" customFormat="1" ht="178.5">
      <c r="A140" s="40">
        <v>137</v>
      </c>
      <c r="B140" s="32" t="s">
        <v>61</v>
      </c>
      <c r="C140" s="36" t="s">
        <v>50</v>
      </c>
      <c r="D140" s="32" t="s">
        <v>199</v>
      </c>
      <c r="E140" s="102" t="s">
        <v>828</v>
      </c>
      <c r="F140" s="33" t="s">
        <v>662</v>
      </c>
      <c r="G140" s="32" t="s">
        <v>170</v>
      </c>
      <c r="H140" s="46">
        <v>2</v>
      </c>
      <c r="I140" s="46">
        <v>1</v>
      </c>
      <c r="J140" s="46">
        <v>3</v>
      </c>
      <c r="K140" s="47">
        <f t="shared" si="72"/>
        <v>2</v>
      </c>
      <c r="L140" s="46">
        <v>4</v>
      </c>
      <c r="M140" s="93">
        <f t="shared" si="59"/>
        <v>8</v>
      </c>
      <c r="N140" s="33" t="s">
        <v>551</v>
      </c>
      <c r="O140" s="33"/>
      <c r="P140" s="33" t="s">
        <v>503</v>
      </c>
      <c r="Q140" s="37"/>
      <c r="R140" s="46">
        <v>6</v>
      </c>
      <c r="S140" s="49">
        <f t="shared" si="60"/>
        <v>2</v>
      </c>
      <c r="T140" s="49" t="str">
        <f t="shared" si="61"/>
        <v>R</v>
      </c>
      <c r="U140" s="49"/>
      <c r="V140" s="49"/>
      <c r="W140" s="49"/>
      <c r="X140" s="49"/>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row>
    <row r="141" spans="1:81" s="50" customFormat="1" ht="125.25" customHeight="1">
      <c r="A141" s="46">
        <v>138</v>
      </c>
      <c r="B141" s="32" t="s">
        <v>62</v>
      </c>
      <c r="C141" s="36" t="s">
        <v>73</v>
      </c>
      <c r="D141" s="32" t="s">
        <v>210</v>
      </c>
      <c r="E141" s="33" t="s">
        <v>467</v>
      </c>
      <c r="F141" s="33" t="s">
        <v>319</v>
      </c>
      <c r="G141" s="32" t="s">
        <v>171</v>
      </c>
      <c r="H141" s="46">
        <v>2</v>
      </c>
      <c r="I141" s="46">
        <v>3</v>
      </c>
      <c r="J141" s="46">
        <v>1</v>
      </c>
      <c r="K141" s="47">
        <f t="shared" si="72"/>
        <v>2</v>
      </c>
      <c r="L141" s="46">
        <v>5</v>
      </c>
      <c r="M141" s="93">
        <f t="shared" si="59"/>
        <v>10</v>
      </c>
      <c r="N141" s="33"/>
      <c r="O141" s="33"/>
      <c r="P141" s="92" t="s">
        <v>663</v>
      </c>
      <c r="Q141" s="37"/>
      <c r="R141" s="46">
        <v>5</v>
      </c>
      <c r="S141" s="49">
        <f t="shared" si="60"/>
        <v>5</v>
      </c>
      <c r="T141" s="49" t="str">
        <f t="shared" si="61"/>
        <v>B</v>
      </c>
      <c r="U141" s="49"/>
      <c r="V141" s="49"/>
      <c r="W141" s="49"/>
      <c r="X141" s="49"/>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row>
    <row r="142" spans="1:81" ht="176.25" customHeight="1">
      <c r="A142" s="40">
        <v>139</v>
      </c>
      <c r="B142" s="32" t="s">
        <v>63</v>
      </c>
      <c r="C142" s="32" t="s">
        <v>768</v>
      </c>
      <c r="D142" s="32" t="s">
        <v>769</v>
      </c>
      <c r="E142" s="54" t="s">
        <v>872</v>
      </c>
      <c r="F142" s="32" t="s">
        <v>837</v>
      </c>
      <c r="G142" s="32" t="s">
        <v>829</v>
      </c>
      <c r="H142" s="46">
        <v>2</v>
      </c>
      <c r="I142" s="46">
        <v>3</v>
      </c>
      <c r="J142" s="46">
        <v>3</v>
      </c>
      <c r="K142" s="46">
        <f t="shared" si="72"/>
        <v>2.8</v>
      </c>
      <c r="L142" s="46">
        <v>3</v>
      </c>
      <c r="M142" s="46">
        <f t="shared" si="59"/>
        <v>8.3999999999999986</v>
      </c>
      <c r="N142" s="37"/>
      <c r="O142" s="37"/>
      <c r="P142" s="37"/>
      <c r="Q142" s="37"/>
      <c r="R142" s="46">
        <v>5</v>
      </c>
      <c r="S142" s="49">
        <f t="shared" si="60"/>
        <v>3.3999999999999986</v>
      </c>
      <c r="T142" s="49" t="str">
        <f t="shared" si="61"/>
        <v>B</v>
      </c>
      <c r="U142" s="49"/>
      <c r="V142" s="49"/>
      <c r="W142" s="49"/>
      <c r="X142" s="49"/>
    </row>
    <row r="143" spans="1:81" ht="235.5" customHeight="1">
      <c r="A143" s="46">
        <v>140</v>
      </c>
      <c r="B143" s="32" t="s">
        <v>63</v>
      </c>
      <c r="C143" s="33" t="s">
        <v>574</v>
      </c>
      <c r="D143" s="32" t="s">
        <v>774</v>
      </c>
      <c r="E143" s="54" t="s">
        <v>834</v>
      </c>
      <c r="F143" s="33" t="s">
        <v>830</v>
      </c>
      <c r="G143" s="32" t="s">
        <v>582</v>
      </c>
      <c r="H143" s="46">
        <v>4</v>
      </c>
      <c r="I143" s="46">
        <v>4</v>
      </c>
      <c r="J143" s="46">
        <v>4</v>
      </c>
      <c r="K143" s="93">
        <f t="shared" ref="K143:K153" si="73">+(H143*$H$2+I143*$I$2+J143*$J$2)/$K$2</f>
        <v>4</v>
      </c>
      <c r="L143" s="93">
        <v>3</v>
      </c>
      <c r="M143" s="93">
        <f t="shared" ref="M143:M148" si="74">K143*L143</f>
        <v>12</v>
      </c>
      <c r="N143" s="32" t="s">
        <v>551</v>
      </c>
      <c r="O143" s="33" t="s">
        <v>587</v>
      </c>
      <c r="P143" s="33" t="s">
        <v>591</v>
      </c>
      <c r="Q143" s="33" t="s">
        <v>590</v>
      </c>
      <c r="R143" s="46">
        <v>10</v>
      </c>
      <c r="S143" s="93">
        <f t="shared" ref="S143" si="75">IF(M143-R143&lt;0,0,M143-R143)</f>
        <v>2</v>
      </c>
      <c r="T143" s="93" t="str">
        <f t="shared" ref="T143" si="76">IF(S143="","",IF(S143&gt;20,"A",IF(S143&gt;15,"M/A",IF(S143&gt;8,"M",IF(S143&gt;5,"M/B",IF(S143&gt;2,"B","R"))))))</f>
        <v>R</v>
      </c>
      <c r="U143" s="49"/>
      <c r="V143" s="49"/>
      <c r="W143" s="49"/>
      <c r="X143" s="49"/>
    </row>
    <row r="144" spans="1:81" ht="181.35" customHeight="1">
      <c r="A144" s="40">
        <v>141</v>
      </c>
      <c r="B144" s="32" t="s">
        <v>63</v>
      </c>
      <c r="C144" s="33" t="s">
        <v>577</v>
      </c>
      <c r="D144" s="32" t="s">
        <v>576</v>
      </c>
      <c r="E144" s="32" t="s">
        <v>576</v>
      </c>
      <c r="F144" s="33" t="s">
        <v>831</v>
      </c>
      <c r="G144" s="32" t="s">
        <v>583</v>
      </c>
      <c r="H144" s="46">
        <v>1</v>
      </c>
      <c r="I144" s="46">
        <v>2</v>
      </c>
      <c r="J144" s="46">
        <v>3</v>
      </c>
      <c r="K144" s="93">
        <f t="shared" si="73"/>
        <v>2.2000000000000002</v>
      </c>
      <c r="L144" s="93">
        <v>5</v>
      </c>
      <c r="M144" s="93">
        <f t="shared" si="74"/>
        <v>11</v>
      </c>
      <c r="N144" s="32" t="s">
        <v>551</v>
      </c>
      <c r="O144" s="33" t="s">
        <v>587</v>
      </c>
      <c r="P144" s="33"/>
      <c r="Q144" s="33" t="s">
        <v>590</v>
      </c>
      <c r="R144" s="46">
        <v>7</v>
      </c>
      <c r="S144" s="93">
        <f t="shared" ref="S144" si="77">IF(M144-R144&lt;0,0,M144-R144)</f>
        <v>4</v>
      </c>
      <c r="T144" s="93" t="str">
        <f t="shared" ref="T144" si="78">IF(S144="","",IF(S144&gt;20,"A",IF(S144&gt;15,"M/A",IF(S144&gt;8,"M",IF(S144&gt;5,"M/B",IF(S144&gt;2,"B","R"))))))</f>
        <v>B</v>
      </c>
      <c r="U144" s="49"/>
      <c r="V144" s="49"/>
      <c r="W144" s="49"/>
      <c r="X144" s="49"/>
    </row>
    <row r="145" spans="1:115" ht="178.7" customHeight="1">
      <c r="A145" s="46">
        <v>142</v>
      </c>
      <c r="B145" s="32" t="s">
        <v>63</v>
      </c>
      <c r="C145" s="32" t="s">
        <v>835</v>
      </c>
      <c r="D145" s="32" t="s">
        <v>578</v>
      </c>
      <c r="E145" s="32" t="s">
        <v>578</v>
      </c>
      <c r="F145" s="33" t="s">
        <v>831</v>
      </c>
      <c r="G145" s="32" t="s">
        <v>836</v>
      </c>
      <c r="H145" s="46">
        <v>2</v>
      </c>
      <c r="I145" s="46">
        <v>2</v>
      </c>
      <c r="J145" s="46">
        <v>2</v>
      </c>
      <c r="K145" s="93">
        <f t="shared" si="73"/>
        <v>2</v>
      </c>
      <c r="L145" s="93">
        <v>5</v>
      </c>
      <c r="M145" s="93">
        <f t="shared" si="74"/>
        <v>10</v>
      </c>
      <c r="N145" s="32" t="s">
        <v>551</v>
      </c>
      <c r="O145" s="33" t="s">
        <v>587</v>
      </c>
      <c r="P145" s="33" t="s">
        <v>589</v>
      </c>
      <c r="Q145" s="33" t="s">
        <v>590</v>
      </c>
      <c r="R145" s="46">
        <v>7</v>
      </c>
      <c r="S145" s="93">
        <f t="shared" ref="S145" si="79">IF(M145-R145&lt;0,0,M145-R145)</f>
        <v>3</v>
      </c>
      <c r="T145" s="93" t="str">
        <f t="shared" ref="T145" si="80">IF(S145="","",IF(S145&gt;20,"A",IF(S145&gt;15,"M/A",IF(S145&gt;8,"M",IF(S145&gt;5,"M/B",IF(S145&gt;2,"B","R"))))))</f>
        <v>B</v>
      </c>
      <c r="U145" s="49"/>
      <c r="V145" s="49"/>
      <c r="W145" s="49"/>
      <c r="X145" s="49"/>
    </row>
    <row r="146" spans="1:115" ht="177" customHeight="1">
      <c r="A146" s="40">
        <v>143</v>
      </c>
      <c r="B146" s="32" t="s">
        <v>63</v>
      </c>
      <c r="C146" s="33" t="s">
        <v>580</v>
      </c>
      <c r="D146" s="32" t="s">
        <v>579</v>
      </c>
      <c r="E146" s="32" t="s">
        <v>579</v>
      </c>
      <c r="F146" s="33" t="s">
        <v>831</v>
      </c>
      <c r="G146" s="32" t="s">
        <v>767</v>
      </c>
      <c r="H146" s="46">
        <v>4</v>
      </c>
      <c r="I146" s="46">
        <v>4</v>
      </c>
      <c r="J146" s="46">
        <v>3</v>
      </c>
      <c r="K146" s="93">
        <f t="shared" si="73"/>
        <v>3.6</v>
      </c>
      <c r="L146" s="93">
        <v>5</v>
      </c>
      <c r="M146" s="93">
        <f t="shared" si="74"/>
        <v>18</v>
      </c>
      <c r="N146" s="32" t="s">
        <v>551</v>
      </c>
      <c r="O146" s="33" t="s">
        <v>586</v>
      </c>
      <c r="P146" s="33" t="s">
        <v>585</v>
      </c>
      <c r="Q146" s="33" t="s">
        <v>590</v>
      </c>
      <c r="R146" s="46">
        <v>10</v>
      </c>
      <c r="S146" s="93">
        <f t="shared" ref="S146:S147" si="81">IF(M146-R146&lt;0,0,M146-R146)</f>
        <v>8</v>
      </c>
      <c r="T146" s="93" t="str">
        <f t="shared" ref="T146:T147" si="82">IF(S146="","",IF(S146&gt;20,"A",IF(S146&gt;15,"M/A",IF(S146&gt;8,"M",IF(S146&gt;5,"M/B",IF(S146&gt;2,"B","R"))))))</f>
        <v>M/B</v>
      </c>
      <c r="U146" s="49"/>
      <c r="V146" s="49"/>
      <c r="W146" s="49"/>
      <c r="X146" s="49"/>
    </row>
    <row r="147" spans="1:115" ht="188.45" customHeight="1">
      <c r="A147" s="46">
        <v>144</v>
      </c>
      <c r="B147" s="32" t="s">
        <v>63</v>
      </c>
      <c r="C147" s="33" t="s">
        <v>771</v>
      </c>
      <c r="D147" s="32" t="s">
        <v>773</v>
      </c>
      <c r="E147" s="32" t="s">
        <v>772</v>
      </c>
      <c r="F147" s="33" t="s">
        <v>831</v>
      </c>
      <c r="G147" s="32" t="s">
        <v>584</v>
      </c>
      <c r="H147" s="46">
        <v>1</v>
      </c>
      <c r="I147" s="46">
        <v>2</v>
      </c>
      <c r="J147" s="46">
        <v>2</v>
      </c>
      <c r="K147" s="93">
        <f t="shared" si="73"/>
        <v>1.8</v>
      </c>
      <c r="L147" s="93">
        <v>5</v>
      </c>
      <c r="M147" s="93">
        <f t="shared" si="74"/>
        <v>9</v>
      </c>
      <c r="N147" s="32" t="s">
        <v>551</v>
      </c>
      <c r="O147" s="33" t="s">
        <v>587</v>
      </c>
      <c r="P147" s="33"/>
      <c r="Q147" s="33" t="s">
        <v>590</v>
      </c>
      <c r="R147" s="46">
        <v>4</v>
      </c>
      <c r="S147" s="49">
        <f t="shared" si="81"/>
        <v>5</v>
      </c>
      <c r="T147" s="49" t="str">
        <f t="shared" si="82"/>
        <v>B</v>
      </c>
      <c r="U147" s="49"/>
      <c r="V147" s="49"/>
      <c r="W147" s="49"/>
      <c r="X147" s="49"/>
    </row>
    <row r="148" spans="1:115" ht="204.6" customHeight="1">
      <c r="A148" s="40">
        <v>145</v>
      </c>
      <c r="B148" s="32" t="s">
        <v>63</v>
      </c>
      <c r="C148" s="33" t="s">
        <v>771</v>
      </c>
      <c r="D148" s="32" t="s">
        <v>581</v>
      </c>
      <c r="E148" s="32" t="s">
        <v>581</v>
      </c>
      <c r="F148" s="33" t="s">
        <v>831</v>
      </c>
      <c r="G148" s="32" t="s">
        <v>582</v>
      </c>
      <c r="H148" s="46">
        <v>4</v>
      </c>
      <c r="I148" s="46">
        <v>1</v>
      </c>
      <c r="J148" s="46">
        <v>2</v>
      </c>
      <c r="K148" s="93">
        <f t="shared" si="73"/>
        <v>2</v>
      </c>
      <c r="L148" s="93">
        <v>5</v>
      </c>
      <c r="M148" s="93">
        <f t="shared" si="74"/>
        <v>10</v>
      </c>
      <c r="N148" s="32" t="s">
        <v>551</v>
      </c>
      <c r="O148" s="33" t="s">
        <v>587</v>
      </c>
      <c r="P148" s="33" t="s">
        <v>588</v>
      </c>
      <c r="Q148" s="33" t="s">
        <v>590</v>
      </c>
      <c r="R148" s="46">
        <v>8</v>
      </c>
      <c r="S148" s="49">
        <f t="shared" ref="S148:S149" si="83">IF(M148-R148&lt;0,0,M148-R148)</f>
        <v>2</v>
      </c>
      <c r="T148" s="49" t="str">
        <f t="shared" ref="T148" si="84">IF(S148="","",IF(S148&gt;20,"A",IF(S148&gt;15,"M/A",IF(S148&gt;8,"M",IF(S148&gt;5,"M/B",IF(S148&gt;2,"B","R"))))))</f>
        <v>R</v>
      </c>
      <c r="U148" s="49"/>
      <c r="V148" s="49"/>
      <c r="W148" s="49"/>
      <c r="X148" s="49"/>
    </row>
    <row r="149" spans="1:115" ht="211.35" customHeight="1">
      <c r="A149" s="46">
        <v>146</v>
      </c>
      <c r="B149" s="32" t="s">
        <v>63</v>
      </c>
      <c r="C149" s="33" t="s">
        <v>575</v>
      </c>
      <c r="D149" s="32"/>
      <c r="E149" s="64" t="s">
        <v>744</v>
      </c>
      <c r="F149" s="64"/>
      <c r="G149" s="97"/>
      <c r="H149" s="46">
        <v>1</v>
      </c>
      <c r="I149" s="46">
        <v>1</v>
      </c>
      <c r="J149" s="46">
        <v>1</v>
      </c>
      <c r="K149" s="96">
        <f t="shared" si="73"/>
        <v>1</v>
      </c>
      <c r="L149" s="46">
        <v>4</v>
      </c>
      <c r="M149" s="93">
        <f t="shared" ref="M149" si="85">+K149*L149</f>
        <v>4</v>
      </c>
      <c r="N149" s="64" t="s">
        <v>551</v>
      </c>
      <c r="O149" s="65"/>
      <c r="P149" s="65"/>
      <c r="Q149" s="65" t="s">
        <v>640</v>
      </c>
      <c r="R149" s="46">
        <v>3</v>
      </c>
      <c r="S149" s="49">
        <f t="shared" si="83"/>
        <v>1</v>
      </c>
      <c r="T149" s="49" t="str">
        <f t="shared" ref="T149" si="86">IF(S149="","",IF(S149&gt;20,"A",IF(S149&gt;15,"M/A",IF(S149&gt;10,"M",IF(S149&gt;7,"M/B",IF(S149&gt;2,"B","R"))))))</f>
        <v>R</v>
      </c>
      <c r="U149" s="49"/>
      <c r="V149" s="49"/>
      <c r="W149" s="49"/>
      <c r="X149" s="49"/>
    </row>
    <row r="150" spans="1:115" ht="63.75">
      <c r="A150" s="40">
        <v>147</v>
      </c>
      <c r="B150" s="32" t="s">
        <v>74</v>
      </c>
      <c r="C150" s="36" t="s">
        <v>41</v>
      </c>
      <c r="D150" s="32" t="s">
        <v>206</v>
      </c>
      <c r="E150" s="33" t="s">
        <v>743</v>
      </c>
      <c r="F150" s="33" t="s">
        <v>444</v>
      </c>
      <c r="G150" s="32" t="s">
        <v>172</v>
      </c>
      <c r="H150" s="46">
        <v>1</v>
      </c>
      <c r="I150" s="46">
        <v>2</v>
      </c>
      <c r="J150" s="46">
        <v>3</v>
      </c>
      <c r="K150" s="96">
        <f t="shared" si="73"/>
        <v>2.2000000000000002</v>
      </c>
      <c r="L150" s="46">
        <v>5</v>
      </c>
      <c r="M150" s="93">
        <f t="shared" si="59"/>
        <v>11</v>
      </c>
      <c r="N150" s="32" t="s">
        <v>551</v>
      </c>
      <c r="O150" s="33" t="s">
        <v>801</v>
      </c>
      <c r="P150" s="33"/>
      <c r="Q150" s="33"/>
      <c r="R150" s="46">
        <v>6</v>
      </c>
      <c r="S150" s="49">
        <f t="shared" si="60"/>
        <v>5</v>
      </c>
      <c r="T150" s="49" t="str">
        <f t="shared" si="61"/>
        <v>B</v>
      </c>
      <c r="U150" s="49"/>
      <c r="V150" s="49"/>
      <c r="W150" s="49"/>
      <c r="X150" s="49"/>
    </row>
    <row r="151" spans="1:115" s="50" customFormat="1" ht="99.75" customHeight="1">
      <c r="A151" s="46">
        <v>148</v>
      </c>
      <c r="B151" s="32" t="s">
        <v>74</v>
      </c>
      <c r="C151" s="36" t="s">
        <v>41</v>
      </c>
      <c r="D151" s="32" t="s">
        <v>205</v>
      </c>
      <c r="E151" s="33" t="s">
        <v>665</v>
      </c>
      <c r="F151" s="33" t="s">
        <v>417</v>
      </c>
      <c r="G151" s="32" t="s">
        <v>173</v>
      </c>
      <c r="H151" s="46">
        <v>3</v>
      </c>
      <c r="I151" s="46">
        <v>2</v>
      </c>
      <c r="J151" s="46">
        <v>3</v>
      </c>
      <c r="K151" s="96">
        <f t="shared" si="73"/>
        <v>2.6</v>
      </c>
      <c r="L151" s="46">
        <v>5</v>
      </c>
      <c r="M151" s="93">
        <f t="shared" si="59"/>
        <v>13</v>
      </c>
      <c r="N151" s="32" t="s">
        <v>551</v>
      </c>
      <c r="O151" s="33" t="s">
        <v>832</v>
      </c>
      <c r="P151" s="33" t="s">
        <v>666</v>
      </c>
      <c r="Q151" s="33"/>
      <c r="R151" s="46">
        <v>6</v>
      </c>
      <c r="S151" s="49">
        <f t="shared" si="60"/>
        <v>7</v>
      </c>
      <c r="T151" s="49" t="str">
        <f t="shared" si="61"/>
        <v>B</v>
      </c>
      <c r="U151" s="49"/>
      <c r="V151" s="33"/>
      <c r="W151" s="49"/>
      <c r="X151" s="49"/>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row>
    <row r="152" spans="1:115" s="50" customFormat="1" ht="51">
      <c r="A152" s="40">
        <v>149</v>
      </c>
      <c r="B152" s="32" t="s">
        <v>211</v>
      </c>
      <c r="C152" s="36" t="s">
        <v>212</v>
      </c>
      <c r="D152" s="32" t="s">
        <v>213</v>
      </c>
      <c r="E152" s="64" t="s">
        <v>863</v>
      </c>
      <c r="F152" s="33" t="s">
        <v>742</v>
      </c>
      <c r="G152" s="32" t="s">
        <v>239</v>
      </c>
      <c r="H152" s="46">
        <v>2</v>
      </c>
      <c r="I152" s="46">
        <v>1</v>
      </c>
      <c r="J152" s="46">
        <v>2</v>
      </c>
      <c r="K152" s="96">
        <f t="shared" si="73"/>
        <v>1.6</v>
      </c>
      <c r="L152" s="46">
        <v>5</v>
      </c>
      <c r="M152" s="93">
        <f t="shared" si="59"/>
        <v>8</v>
      </c>
      <c r="N152" s="32" t="s">
        <v>551</v>
      </c>
      <c r="O152" s="33"/>
      <c r="P152" s="33" t="s">
        <v>864</v>
      </c>
      <c r="Q152" s="37"/>
      <c r="R152" s="46">
        <v>6</v>
      </c>
      <c r="S152" s="49">
        <f t="shared" si="60"/>
        <v>2</v>
      </c>
      <c r="T152" s="49" t="str">
        <f t="shared" si="61"/>
        <v>R</v>
      </c>
      <c r="U152" s="49"/>
      <c r="V152" s="49"/>
      <c r="W152" s="49"/>
      <c r="X152" s="49"/>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row>
    <row r="153" spans="1:115" s="50" customFormat="1" ht="99.75" customHeight="1">
      <c r="A153" s="46">
        <v>150</v>
      </c>
      <c r="B153" s="32" t="s">
        <v>211</v>
      </c>
      <c r="C153" s="36" t="s">
        <v>212</v>
      </c>
      <c r="D153" s="32" t="s">
        <v>214</v>
      </c>
      <c r="E153" s="33" t="s">
        <v>740</v>
      </c>
      <c r="F153" s="33" t="s">
        <v>742</v>
      </c>
      <c r="G153" s="32" t="s">
        <v>240</v>
      </c>
      <c r="H153" s="46">
        <v>1</v>
      </c>
      <c r="I153" s="46">
        <v>1</v>
      </c>
      <c r="J153" s="46">
        <v>1</v>
      </c>
      <c r="K153" s="96">
        <f t="shared" si="73"/>
        <v>1</v>
      </c>
      <c r="L153" s="46">
        <v>5</v>
      </c>
      <c r="M153" s="93">
        <f t="shared" si="59"/>
        <v>5</v>
      </c>
      <c r="N153" s="64" t="s">
        <v>551</v>
      </c>
      <c r="O153" s="37"/>
      <c r="P153" s="37" t="s">
        <v>741</v>
      </c>
      <c r="Q153" s="37"/>
      <c r="R153" s="46">
        <v>4</v>
      </c>
      <c r="S153" s="49">
        <f t="shared" si="60"/>
        <v>1</v>
      </c>
      <c r="T153" s="49" t="str">
        <f t="shared" si="61"/>
        <v>R</v>
      </c>
      <c r="U153" s="49"/>
      <c r="V153" s="49"/>
      <c r="W153" s="49"/>
      <c r="X153" s="49"/>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row>
    <row r="154" spans="1:115" s="50" customFormat="1" ht="99.75" customHeight="1">
      <c r="A154" s="40">
        <v>151</v>
      </c>
      <c r="B154" s="62" t="s">
        <v>348</v>
      </c>
      <c r="C154" s="63" t="s">
        <v>349</v>
      </c>
      <c r="D154" s="32"/>
      <c r="E154" s="64" t="s">
        <v>744</v>
      </c>
      <c r="F154" s="64"/>
      <c r="G154" s="97"/>
      <c r="H154" s="46">
        <v>1</v>
      </c>
      <c r="I154" s="46">
        <v>1</v>
      </c>
      <c r="J154" s="46">
        <v>1</v>
      </c>
      <c r="K154" s="96">
        <f t="shared" ref="K154:K155" si="87">+(H154*$H$2+I154*$I$2+J154*$J$2)/$K$2</f>
        <v>1</v>
      </c>
      <c r="L154" s="46">
        <v>4</v>
      </c>
      <c r="M154" s="93">
        <f t="shared" ref="M154:M155" si="88">+K154*L154</f>
        <v>4</v>
      </c>
      <c r="N154" s="64" t="s">
        <v>551</v>
      </c>
      <c r="O154" s="65"/>
      <c r="P154" s="65"/>
      <c r="Q154" s="65" t="s">
        <v>640</v>
      </c>
      <c r="R154" s="46">
        <v>3</v>
      </c>
      <c r="S154" s="49">
        <f t="shared" ref="S154:S157" si="89">IF(M154-R154&lt;0,0,M154-R154)</f>
        <v>1</v>
      </c>
      <c r="T154" s="49" t="str">
        <f t="shared" ref="T154:T169" si="90">IF(S154="","",IF(S154&gt;20,"A",IF(S154&gt;15,"M/A",IF(S154&gt;10,"M",IF(S154&gt;7,"M/B",IF(S154&gt;2,"B","R"))))))</f>
        <v>R</v>
      </c>
      <c r="U154" s="66"/>
      <c r="V154" s="66"/>
      <c r="W154" s="66"/>
      <c r="X154" s="66"/>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row>
    <row r="155" spans="1:115" s="50" customFormat="1" ht="106.35" customHeight="1">
      <c r="A155" s="46">
        <v>152</v>
      </c>
      <c r="B155" s="62" t="s">
        <v>229</v>
      </c>
      <c r="C155" s="62" t="s">
        <v>279</v>
      </c>
      <c r="D155" s="62" t="s">
        <v>280</v>
      </c>
      <c r="E155" s="64" t="s">
        <v>713</v>
      </c>
      <c r="F155" s="64" t="s">
        <v>705</v>
      </c>
      <c r="G155" s="62" t="s">
        <v>281</v>
      </c>
      <c r="H155" s="61">
        <v>1</v>
      </c>
      <c r="I155" s="61">
        <v>4</v>
      </c>
      <c r="J155" s="61">
        <v>2</v>
      </c>
      <c r="K155" s="61">
        <f t="shared" si="87"/>
        <v>2.6</v>
      </c>
      <c r="L155" s="61">
        <v>5</v>
      </c>
      <c r="M155" s="61">
        <f t="shared" si="88"/>
        <v>13</v>
      </c>
      <c r="N155" s="64" t="s">
        <v>551</v>
      </c>
      <c r="O155" s="64"/>
      <c r="P155" s="64" t="s">
        <v>732</v>
      </c>
      <c r="Q155" s="64" t="s">
        <v>706</v>
      </c>
      <c r="R155" s="61">
        <v>9</v>
      </c>
      <c r="S155" s="66">
        <f t="shared" si="89"/>
        <v>4</v>
      </c>
      <c r="T155" s="66" t="str">
        <f t="shared" si="90"/>
        <v>B</v>
      </c>
      <c r="U155" s="66"/>
      <c r="V155" s="66"/>
      <c r="W155" s="66"/>
      <c r="X155" s="66"/>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row>
    <row r="156" spans="1:115" s="50" customFormat="1" ht="99.95" customHeight="1">
      <c r="A156" s="40">
        <v>153</v>
      </c>
      <c r="B156" s="62" t="s">
        <v>229</v>
      </c>
      <c r="C156" s="64" t="s">
        <v>470</v>
      </c>
      <c r="D156" s="62" t="s">
        <v>289</v>
      </c>
      <c r="E156" s="62" t="s">
        <v>450</v>
      </c>
      <c r="F156" s="64" t="s">
        <v>833</v>
      </c>
      <c r="G156" s="62" t="s">
        <v>471</v>
      </c>
      <c r="H156" s="61">
        <v>1</v>
      </c>
      <c r="I156" s="61">
        <v>4</v>
      </c>
      <c r="J156" s="61">
        <v>2</v>
      </c>
      <c r="K156" s="61">
        <f t="shared" ref="K156" si="91">+(H156*$H$2+I156*$I$2+J156*$J$2)/$K$2</f>
        <v>2.6</v>
      </c>
      <c r="L156" s="61">
        <v>5</v>
      </c>
      <c r="M156" s="61">
        <f t="shared" ref="M156" si="92">+K156*L156</f>
        <v>13</v>
      </c>
      <c r="N156" s="64" t="s">
        <v>551</v>
      </c>
      <c r="O156" s="64"/>
      <c r="P156" s="64" t="s">
        <v>732</v>
      </c>
      <c r="Q156" s="64" t="s">
        <v>706</v>
      </c>
      <c r="R156" s="61">
        <v>8</v>
      </c>
      <c r="S156" s="66">
        <f t="shared" si="89"/>
        <v>5</v>
      </c>
      <c r="T156" s="66" t="str">
        <f t="shared" si="90"/>
        <v>B</v>
      </c>
      <c r="U156" s="66"/>
      <c r="V156" s="66"/>
      <c r="W156" s="66"/>
      <c r="X156" s="66"/>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row>
    <row r="157" spans="1:115" s="50" customFormat="1" ht="102">
      <c r="A157" s="46">
        <v>154</v>
      </c>
      <c r="B157" s="62" t="s">
        <v>229</v>
      </c>
      <c r="C157" s="62" t="s">
        <v>279</v>
      </c>
      <c r="D157" s="62" t="s">
        <v>282</v>
      </c>
      <c r="E157" s="103" t="s">
        <v>708</v>
      </c>
      <c r="F157" s="64" t="s">
        <v>468</v>
      </c>
      <c r="G157" s="62" t="s">
        <v>281</v>
      </c>
      <c r="H157" s="61">
        <v>1</v>
      </c>
      <c r="I157" s="61">
        <v>4</v>
      </c>
      <c r="J157" s="61">
        <v>2</v>
      </c>
      <c r="K157" s="61">
        <f t="shared" ref="K157:K158" si="93">+(H157*$H$2+I157*$I$2+J157*$J$2)/$K$2</f>
        <v>2.6</v>
      </c>
      <c r="L157" s="61">
        <v>5</v>
      </c>
      <c r="M157" s="61">
        <f t="shared" ref="M157:M158" si="94">+K157*L157</f>
        <v>13</v>
      </c>
      <c r="N157" s="64" t="s">
        <v>551</v>
      </c>
      <c r="O157" s="64" t="s">
        <v>707</v>
      </c>
      <c r="P157" s="64" t="s">
        <v>709</v>
      </c>
      <c r="Q157" s="64"/>
      <c r="R157" s="61">
        <v>8</v>
      </c>
      <c r="S157" s="66">
        <f t="shared" si="89"/>
        <v>5</v>
      </c>
      <c r="T157" s="66" t="str">
        <f t="shared" si="90"/>
        <v>B</v>
      </c>
      <c r="U157" s="66"/>
      <c r="V157" s="76" t="s">
        <v>377</v>
      </c>
      <c r="W157" s="66"/>
      <c r="X157" s="66"/>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row>
    <row r="158" spans="1:115" s="50" customFormat="1" ht="67.5" customHeight="1">
      <c r="A158" s="40">
        <v>155</v>
      </c>
      <c r="B158" s="62" t="s">
        <v>229</v>
      </c>
      <c r="C158" s="62" t="s">
        <v>279</v>
      </c>
      <c r="D158" s="62" t="s">
        <v>286</v>
      </c>
      <c r="E158" s="64" t="s">
        <v>711</v>
      </c>
      <c r="F158" s="64" t="s">
        <v>710</v>
      </c>
      <c r="G158" s="62" t="s">
        <v>281</v>
      </c>
      <c r="H158" s="61">
        <v>1</v>
      </c>
      <c r="I158" s="61">
        <v>4</v>
      </c>
      <c r="J158" s="61">
        <v>2</v>
      </c>
      <c r="K158" s="61">
        <f t="shared" si="93"/>
        <v>2.6</v>
      </c>
      <c r="L158" s="61">
        <v>5</v>
      </c>
      <c r="M158" s="61">
        <f t="shared" si="94"/>
        <v>13</v>
      </c>
      <c r="N158" s="64" t="s">
        <v>551</v>
      </c>
      <c r="O158" s="64" t="s">
        <v>707</v>
      </c>
      <c r="P158" s="64" t="s">
        <v>712</v>
      </c>
      <c r="Q158" s="64"/>
      <c r="R158" s="61">
        <v>8</v>
      </c>
      <c r="S158" s="66">
        <f t="shared" ref="S158:S166" si="95">IF(M158-R158&lt;0,0,M158-R158)</f>
        <v>5</v>
      </c>
      <c r="T158" s="66" t="str">
        <f t="shared" si="90"/>
        <v>B</v>
      </c>
      <c r="U158" s="66"/>
      <c r="V158" s="66"/>
      <c r="W158" s="66"/>
      <c r="X158" s="66"/>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row>
    <row r="159" spans="1:115" s="50" customFormat="1" ht="38.25">
      <c r="A159" s="46">
        <v>156</v>
      </c>
      <c r="B159" s="62" t="s">
        <v>229</v>
      </c>
      <c r="C159" s="62" t="s">
        <v>279</v>
      </c>
      <c r="D159" s="62" t="s">
        <v>283</v>
      </c>
      <c r="E159" s="64" t="s">
        <v>350</v>
      </c>
      <c r="F159" s="64" t="s">
        <v>463</v>
      </c>
      <c r="G159" s="62" t="s">
        <v>281</v>
      </c>
      <c r="H159" s="61">
        <v>1</v>
      </c>
      <c r="I159" s="61">
        <v>4</v>
      </c>
      <c r="J159" s="61">
        <v>2</v>
      </c>
      <c r="K159" s="61">
        <f t="shared" ref="K159" si="96">+(H159*$H$2+I159*$I$2+J159*$J$2)/$K$2</f>
        <v>2.6</v>
      </c>
      <c r="L159" s="61">
        <v>5</v>
      </c>
      <c r="M159" s="61">
        <f t="shared" ref="M159" si="97">+K159*L159</f>
        <v>13</v>
      </c>
      <c r="N159" s="64" t="s">
        <v>551</v>
      </c>
      <c r="O159" s="64"/>
      <c r="P159" s="64" t="s">
        <v>714</v>
      </c>
      <c r="Q159" s="64" t="s">
        <v>706</v>
      </c>
      <c r="R159" s="61">
        <v>8</v>
      </c>
      <c r="S159" s="66">
        <f t="shared" si="95"/>
        <v>5</v>
      </c>
      <c r="T159" s="66" t="str">
        <f t="shared" si="90"/>
        <v>B</v>
      </c>
      <c r="U159" s="66"/>
      <c r="V159" s="66"/>
      <c r="W159" s="66"/>
      <c r="X159" s="66"/>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row>
    <row r="160" spans="1:115" s="50" customFormat="1" ht="38.25">
      <c r="A160" s="40">
        <v>157</v>
      </c>
      <c r="B160" s="62" t="s">
        <v>229</v>
      </c>
      <c r="C160" s="62" t="s">
        <v>279</v>
      </c>
      <c r="D160" s="62" t="s">
        <v>284</v>
      </c>
      <c r="E160" s="64" t="s">
        <v>715</v>
      </c>
      <c r="F160" s="64" t="s">
        <v>483</v>
      </c>
      <c r="G160" s="62" t="s">
        <v>281</v>
      </c>
      <c r="H160" s="61">
        <v>1</v>
      </c>
      <c r="I160" s="61">
        <v>4</v>
      </c>
      <c r="J160" s="61">
        <v>2</v>
      </c>
      <c r="K160" s="61">
        <f t="shared" ref="K160" si="98">+(H160*$H$2+I160*$I$2+J160*$J$2)/$K$2</f>
        <v>2.6</v>
      </c>
      <c r="L160" s="61">
        <v>5</v>
      </c>
      <c r="M160" s="61">
        <f t="shared" ref="M160" si="99">+K160*L160</f>
        <v>13</v>
      </c>
      <c r="N160" s="64" t="s">
        <v>551</v>
      </c>
      <c r="O160" s="64"/>
      <c r="P160" s="64" t="s">
        <v>714</v>
      </c>
      <c r="Q160" s="64" t="s">
        <v>706</v>
      </c>
      <c r="R160" s="61">
        <v>8</v>
      </c>
      <c r="S160" s="66">
        <f t="shared" si="95"/>
        <v>5</v>
      </c>
      <c r="T160" s="66" t="str">
        <f t="shared" si="90"/>
        <v>B</v>
      </c>
      <c r="U160" s="66"/>
      <c r="V160" s="66"/>
      <c r="W160" s="66"/>
      <c r="X160" s="66"/>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row>
    <row r="161" spans="1:115" s="50" customFormat="1" ht="67.5" customHeight="1">
      <c r="A161" s="46">
        <v>158</v>
      </c>
      <c r="B161" s="62" t="s">
        <v>229</v>
      </c>
      <c r="C161" s="62" t="s">
        <v>279</v>
      </c>
      <c r="D161" s="62" t="s">
        <v>285</v>
      </c>
      <c r="E161" s="64" t="s">
        <v>469</v>
      </c>
      <c r="F161" s="64" t="s">
        <v>716</v>
      </c>
      <c r="G161" s="62" t="s">
        <v>281</v>
      </c>
      <c r="H161" s="61">
        <v>1</v>
      </c>
      <c r="I161" s="61">
        <v>4</v>
      </c>
      <c r="J161" s="61">
        <v>2</v>
      </c>
      <c r="K161" s="61">
        <f t="shared" ref="K161" si="100">+(H161*$H$2+I161*$I$2+J161*$J$2)/$K$2</f>
        <v>2.6</v>
      </c>
      <c r="L161" s="61">
        <v>5</v>
      </c>
      <c r="M161" s="61">
        <f t="shared" ref="M161" si="101">+K161*L161</f>
        <v>13</v>
      </c>
      <c r="N161" s="64" t="s">
        <v>551</v>
      </c>
      <c r="O161" s="64"/>
      <c r="P161" s="64" t="s">
        <v>714</v>
      </c>
      <c r="Q161" s="64" t="s">
        <v>706</v>
      </c>
      <c r="R161" s="61">
        <v>8</v>
      </c>
      <c r="S161" s="66">
        <f t="shared" si="95"/>
        <v>5</v>
      </c>
      <c r="T161" s="66" t="str">
        <f t="shared" si="90"/>
        <v>B</v>
      </c>
      <c r="U161" s="66"/>
      <c r="V161" s="66"/>
      <c r="W161" s="66"/>
      <c r="X161" s="66"/>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row>
    <row r="162" spans="1:115" s="50" customFormat="1" ht="51">
      <c r="A162" s="40">
        <v>159</v>
      </c>
      <c r="B162" s="62" t="s">
        <v>229</v>
      </c>
      <c r="C162" s="62" t="s">
        <v>279</v>
      </c>
      <c r="D162" s="62" t="s">
        <v>717</v>
      </c>
      <c r="E162" s="62" t="s">
        <v>718</v>
      </c>
      <c r="F162" s="64" t="s">
        <v>734</v>
      </c>
      <c r="G162" s="62" t="s">
        <v>281</v>
      </c>
      <c r="H162" s="61">
        <v>1</v>
      </c>
      <c r="I162" s="61">
        <v>2</v>
      </c>
      <c r="J162" s="61">
        <v>2</v>
      </c>
      <c r="K162" s="61">
        <f t="shared" ref="K162" si="102">+(H162*$H$2+I162*$I$2+J162*$J$2)/$K$2</f>
        <v>1.8</v>
      </c>
      <c r="L162" s="61">
        <v>5</v>
      </c>
      <c r="M162" s="61">
        <f t="shared" ref="M162" si="103">+K162*L162</f>
        <v>9</v>
      </c>
      <c r="N162" s="64" t="s">
        <v>551</v>
      </c>
      <c r="O162" s="70"/>
      <c r="P162" s="64" t="s">
        <v>714</v>
      </c>
      <c r="Q162" s="64" t="s">
        <v>706</v>
      </c>
      <c r="R162" s="61">
        <v>8</v>
      </c>
      <c r="S162" s="49">
        <f t="shared" si="95"/>
        <v>1</v>
      </c>
      <c r="T162" s="66" t="str">
        <f t="shared" si="90"/>
        <v>R</v>
      </c>
      <c r="U162" s="66"/>
      <c r="V162" s="66"/>
      <c r="W162" s="66"/>
      <c r="X162" s="66"/>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row>
    <row r="163" spans="1:115" s="50" customFormat="1" ht="38.25">
      <c r="A163" s="46">
        <v>160</v>
      </c>
      <c r="B163" s="62" t="s">
        <v>229</v>
      </c>
      <c r="C163" s="62" t="s">
        <v>279</v>
      </c>
      <c r="D163" s="62" t="s">
        <v>287</v>
      </c>
      <c r="E163" s="64" t="s">
        <v>719</v>
      </c>
      <c r="F163" s="64" t="s">
        <v>734</v>
      </c>
      <c r="G163" s="62" t="s">
        <v>281</v>
      </c>
      <c r="H163" s="61">
        <v>1</v>
      </c>
      <c r="I163" s="61">
        <v>2</v>
      </c>
      <c r="J163" s="61">
        <v>2</v>
      </c>
      <c r="K163" s="61">
        <f t="shared" ref="K163" si="104">+(H163*$H$2+I163*$I$2+J163*$J$2)/$K$2</f>
        <v>1.8</v>
      </c>
      <c r="L163" s="61">
        <v>5</v>
      </c>
      <c r="M163" s="61">
        <f t="shared" ref="M163" si="105">+K163*L163</f>
        <v>9</v>
      </c>
      <c r="N163" s="64" t="s">
        <v>551</v>
      </c>
      <c r="O163" s="64"/>
      <c r="P163" s="64" t="s">
        <v>714</v>
      </c>
      <c r="Q163" s="64" t="s">
        <v>706</v>
      </c>
      <c r="R163" s="61">
        <v>8</v>
      </c>
      <c r="S163" s="49">
        <f t="shared" si="95"/>
        <v>1</v>
      </c>
      <c r="T163" s="66" t="str">
        <f t="shared" si="90"/>
        <v>R</v>
      </c>
      <c r="U163" s="66"/>
      <c r="V163" s="66"/>
      <c r="W163" s="66"/>
      <c r="X163" s="66"/>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row>
    <row r="164" spans="1:115" ht="38.25">
      <c r="A164" s="40">
        <v>161</v>
      </c>
      <c r="B164" s="62" t="s">
        <v>229</v>
      </c>
      <c r="C164" s="62" t="s">
        <v>279</v>
      </c>
      <c r="D164" s="62" t="s">
        <v>288</v>
      </c>
      <c r="E164" s="64" t="s">
        <v>733</v>
      </c>
      <c r="F164" s="64" t="s">
        <v>734</v>
      </c>
      <c r="G164" s="62" t="s">
        <v>281</v>
      </c>
      <c r="H164" s="61">
        <v>1</v>
      </c>
      <c r="I164" s="61">
        <v>2</v>
      </c>
      <c r="J164" s="61">
        <v>2</v>
      </c>
      <c r="K164" s="61">
        <f t="shared" ref="K164:K167" si="106">+(H164*$H$2+I164*$I$2+J164*$J$2)/$K$2</f>
        <v>1.8</v>
      </c>
      <c r="L164" s="61">
        <v>5</v>
      </c>
      <c r="M164" s="61">
        <f t="shared" ref="M164:M166" si="107">+K164*L164</f>
        <v>9</v>
      </c>
      <c r="N164" s="64" t="s">
        <v>551</v>
      </c>
      <c r="O164" s="64"/>
      <c r="P164" s="64" t="s">
        <v>714</v>
      </c>
      <c r="Q164" s="64" t="s">
        <v>706</v>
      </c>
      <c r="R164" s="61">
        <v>8</v>
      </c>
      <c r="S164" s="49">
        <f t="shared" si="95"/>
        <v>1</v>
      </c>
      <c r="T164" s="66" t="str">
        <f t="shared" si="90"/>
        <v>R</v>
      </c>
      <c r="U164" s="66"/>
      <c r="V164" s="66"/>
      <c r="W164" s="66"/>
      <c r="X164" s="66"/>
    </row>
    <row r="165" spans="1:115" s="50" customFormat="1" ht="51">
      <c r="A165" s="46">
        <v>162</v>
      </c>
      <c r="B165" s="62" t="s">
        <v>229</v>
      </c>
      <c r="C165" s="62" t="s">
        <v>290</v>
      </c>
      <c r="D165" s="62" t="s">
        <v>291</v>
      </c>
      <c r="E165" s="64" t="s">
        <v>451</v>
      </c>
      <c r="F165" s="64" t="s">
        <v>463</v>
      </c>
      <c r="G165" s="62" t="s">
        <v>292</v>
      </c>
      <c r="H165" s="61">
        <v>1</v>
      </c>
      <c r="I165" s="61">
        <v>2</v>
      </c>
      <c r="J165" s="61">
        <v>2</v>
      </c>
      <c r="K165" s="61">
        <f t="shared" si="106"/>
        <v>1.8</v>
      </c>
      <c r="L165" s="61">
        <v>5</v>
      </c>
      <c r="M165" s="61">
        <f t="shared" si="107"/>
        <v>9</v>
      </c>
      <c r="N165" s="64" t="s">
        <v>551</v>
      </c>
      <c r="O165" s="64"/>
      <c r="P165" s="64" t="s">
        <v>714</v>
      </c>
      <c r="Q165" s="64" t="s">
        <v>706</v>
      </c>
      <c r="R165" s="61">
        <v>8</v>
      </c>
      <c r="S165" s="49">
        <f t="shared" si="95"/>
        <v>1</v>
      </c>
      <c r="T165" s="66" t="str">
        <f t="shared" si="90"/>
        <v>R</v>
      </c>
      <c r="U165" s="66"/>
      <c r="V165" s="66"/>
      <c r="W165" s="66"/>
      <c r="X165" s="66"/>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row>
    <row r="166" spans="1:115" s="50" customFormat="1" ht="170.1" customHeight="1">
      <c r="A166" s="40">
        <v>163</v>
      </c>
      <c r="B166" s="62" t="s">
        <v>229</v>
      </c>
      <c r="C166" s="64" t="s">
        <v>479</v>
      </c>
      <c r="D166" s="62" t="s">
        <v>293</v>
      </c>
      <c r="E166" s="64" t="s">
        <v>472</v>
      </c>
      <c r="F166" s="64"/>
      <c r="G166" s="62" t="s">
        <v>480</v>
      </c>
      <c r="H166" s="61">
        <v>1</v>
      </c>
      <c r="I166" s="61">
        <v>2</v>
      </c>
      <c r="J166" s="61">
        <v>2</v>
      </c>
      <c r="K166" s="61">
        <f t="shared" si="106"/>
        <v>1.8</v>
      </c>
      <c r="L166" s="61">
        <v>5</v>
      </c>
      <c r="M166" s="61">
        <f t="shared" si="107"/>
        <v>9</v>
      </c>
      <c r="N166" s="64" t="s">
        <v>551</v>
      </c>
      <c r="O166" s="64"/>
      <c r="P166" s="64" t="s">
        <v>714</v>
      </c>
      <c r="Q166" s="64" t="s">
        <v>706</v>
      </c>
      <c r="R166" s="61">
        <v>8</v>
      </c>
      <c r="S166" s="49">
        <f t="shared" si="95"/>
        <v>1</v>
      </c>
      <c r="T166" s="66" t="str">
        <f t="shared" si="90"/>
        <v>R</v>
      </c>
      <c r="U166" s="66"/>
      <c r="V166" s="66"/>
      <c r="W166" s="66"/>
      <c r="X166" s="66"/>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row>
    <row r="167" spans="1:115" s="50" customFormat="1" ht="99.95" customHeight="1">
      <c r="A167" s="46">
        <v>164</v>
      </c>
      <c r="B167" s="62" t="s">
        <v>229</v>
      </c>
      <c r="C167" s="64" t="s">
        <v>477</v>
      </c>
      <c r="D167" s="62" t="s">
        <v>474</v>
      </c>
      <c r="E167" s="64" t="s">
        <v>473</v>
      </c>
      <c r="F167" s="71" t="s">
        <v>476</v>
      </c>
      <c r="G167" s="62" t="s">
        <v>478</v>
      </c>
      <c r="H167" s="61">
        <v>1</v>
      </c>
      <c r="I167" s="61">
        <v>3</v>
      </c>
      <c r="J167" s="61">
        <v>1</v>
      </c>
      <c r="K167" s="96">
        <f t="shared" si="106"/>
        <v>1.8</v>
      </c>
      <c r="L167" s="61">
        <v>5</v>
      </c>
      <c r="M167" s="96">
        <f t="shared" ref="M167" si="108">K167*L167</f>
        <v>9</v>
      </c>
      <c r="N167" s="37" t="s">
        <v>551</v>
      </c>
      <c r="O167" s="64"/>
      <c r="P167" s="64" t="s">
        <v>737</v>
      </c>
      <c r="Q167" s="64" t="s">
        <v>706</v>
      </c>
      <c r="R167" s="61">
        <v>8</v>
      </c>
      <c r="S167" s="49">
        <f t="shared" ref="S167" si="109">IF(M167-R167&lt;0,0,M167-R167)</f>
        <v>1</v>
      </c>
      <c r="T167" s="66" t="str">
        <f t="shared" si="90"/>
        <v>R</v>
      </c>
      <c r="U167" s="66"/>
      <c r="V167" s="66"/>
      <c r="W167" s="66"/>
      <c r="X167" s="66"/>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row>
    <row r="168" spans="1:115" s="50" customFormat="1" ht="67.5" customHeight="1">
      <c r="A168" s="40">
        <v>165</v>
      </c>
      <c r="B168" s="62" t="s">
        <v>229</v>
      </c>
      <c r="C168" s="62" t="s">
        <v>290</v>
      </c>
      <c r="D168" s="62" t="s">
        <v>294</v>
      </c>
      <c r="E168" s="104" t="s">
        <v>735</v>
      </c>
      <c r="F168" s="64" t="s">
        <v>839</v>
      </c>
      <c r="G168" s="62" t="s">
        <v>295</v>
      </c>
      <c r="H168" s="61">
        <v>1</v>
      </c>
      <c r="I168" s="61">
        <v>3</v>
      </c>
      <c r="J168" s="61">
        <v>1</v>
      </c>
      <c r="K168" s="96">
        <f t="shared" ref="K168" si="110">+(H168*$H$2+I168*$I$2+J168*$J$2)/$K$2</f>
        <v>1.8</v>
      </c>
      <c r="L168" s="61">
        <v>5</v>
      </c>
      <c r="M168" s="96">
        <f t="shared" ref="M168" si="111">K168*L168</f>
        <v>9</v>
      </c>
      <c r="N168" s="37" t="s">
        <v>551</v>
      </c>
      <c r="O168" s="64"/>
      <c r="P168" s="64" t="s">
        <v>737</v>
      </c>
      <c r="Q168" s="64" t="s">
        <v>706</v>
      </c>
      <c r="R168" s="61">
        <v>8</v>
      </c>
      <c r="S168" s="49">
        <f t="shared" ref="S168" si="112">IF(M168-R168&lt;0,0,M168-R168)</f>
        <v>1</v>
      </c>
      <c r="T168" s="66" t="str">
        <f t="shared" si="90"/>
        <v>R</v>
      </c>
      <c r="U168" s="66"/>
      <c r="V168" s="66"/>
      <c r="W168" s="66"/>
      <c r="X168" s="66"/>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row>
    <row r="169" spans="1:115" s="50" customFormat="1" ht="67.5" customHeight="1">
      <c r="A169" s="46">
        <v>166</v>
      </c>
      <c r="B169" s="62" t="s">
        <v>229</v>
      </c>
      <c r="C169" s="62" t="s">
        <v>290</v>
      </c>
      <c r="D169" s="62" t="s">
        <v>311</v>
      </c>
      <c r="E169" s="62" t="s">
        <v>738</v>
      </c>
      <c r="F169" s="64" t="s">
        <v>739</v>
      </c>
      <c r="G169" s="62" t="s">
        <v>295</v>
      </c>
      <c r="H169" s="61">
        <v>1</v>
      </c>
      <c r="I169" s="61">
        <v>3</v>
      </c>
      <c r="J169" s="61">
        <v>1</v>
      </c>
      <c r="K169" s="96">
        <f t="shared" ref="K169" si="113">+(H169*$H$2+I169*$I$2+J169*$J$2)/$K$2</f>
        <v>1.8</v>
      </c>
      <c r="L169" s="61">
        <v>5</v>
      </c>
      <c r="M169" s="96">
        <f t="shared" ref="M169" si="114">K169*L169</f>
        <v>9</v>
      </c>
      <c r="N169" s="37" t="s">
        <v>551</v>
      </c>
      <c r="O169" s="64"/>
      <c r="P169" s="64" t="s">
        <v>737</v>
      </c>
      <c r="Q169" s="64" t="s">
        <v>706</v>
      </c>
      <c r="R169" s="61">
        <v>8</v>
      </c>
      <c r="S169" s="49">
        <f t="shared" ref="S169" si="115">IF(M169-R169&lt;0,0,M169-R169)</f>
        <v>1</v>
      </c>
      <c r="T169" s="66" t="str">
        <f t="shared" si="90"/>
        <v>R</v>
      </c>
      <c r="U169" s="66"/>
      <c r="V169" s="66"/>
      <c r="W169" s="66"/>
      <c r="X169" s="66"/>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row>
    <row r="170" spans="1:115" s="50" customFormat="1" ht="67.5" customHeight="1">
      <c r="A170" s="40">
        <v>167</v>
      </c>
      <c r="B170" s="62" t="s">
        <v>229</v>
      </c>
      <c r="C170" s="62" t="s">
        <v>290</v>
      </c>
      <c r="D170" s="62" t="s">
        <v>443</v>
      </c>
      <c r="E170" s="104" t="s">
        <v>840</v>
      </c>
      <c r="F170" s="64" t="s">
        <v>736</v>
      </c>
      <c r="G170" s="62" t="s">
        <v>295</v>
      </c>
      <c r="H170" s="61">
        <v>1</v>
      </c>
      <c r="I170" s="61">
        <v>3</v>
      </c>
      <c r="J170" s="61">
        <v>1</v>
      </c>
      <c r="K170" s="96">
        <f t="shared" ref="K170" si="116">+(H170*$H$2+I170*$I$2+J170*$J$2)/$K$2</f>
        <v>1.8</v>
      </c>
      <c r="L170" s="61">
        <v>5</v>
      </c>
      <c r="M170" s="96">
        <f t="shared" ref="M170" si="117">K170*L170</f>
        <v>9</v>
      </c>
      <c r="N170" s="37" t="s">
        <v>551</v>
      </c>
      <c r="O170" s="64"/>
      <c r="P170" s="64" t="s">
        <v>737</v>
      </c>
      <c r="Q170" s="64" t="s">
        <v>706</v>
      </c>
      <c r="R170" s="61">
        <v>8</v>
      </c>
      <c r="S170" s="49">
        <f t="shared" ref="S170:S174" si="118">IF(M170-R170&lt;0,0,M170-R170)</f>
        <v>1</v>
      </c>
      <c r="T170" s="49" t="str">
        <f t="shared" ref="T170:T174" si="119">IF(S170="","",IF(S170&gt;20,"A",IF(S170&gt;15,"M/A",IF(S170&gt;10,"M",IF(S170&gt;7,"M/B",IF(S170&gt;2,"B","R"))))))</f>
        <v>R</v>
      </c>
      <c r="U170" s="66"/>
      <c r="V170" s="66"/>
      <c r="W170" s="66"/>
      <c r="X170" s="66"/>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row>
    <row r="171" spans="1:115" ht="67.5" customHeight="1">
      <c r="A171" s="46">
        <v>168</v>
      </c>
      <c r="B171" s="62" t="s">
        <v>229</v>
      </c>
      <c r="C171" s="62" t="s">
        <v>296</v>
      </c>
      <c r="D171" s="62" t="s">
        <v>312</v>
      </c>
      <c r="E171" s="62" t="s">
        <v>729</v>
      </c>
      <c r="F171" s="64" t="s">
        <v>730</v>
      </c>
      <c r="G171" s="62" t="s">
        <v>297</v>
      </c>
      <c r="H171" s="61">
        <v>1</v>
      </c>
      <c r="I171" s="61">
        <v>3</v>
      </c>
      <c r="J171" s="61">
        <v>1</v>
      </c>
      <c r="K171" s="96">
        <f t="shared" ref="K171" si="120">+(H171*$H$2+I171*$I$2+J171*$J$2)/$K$2</f>
        <v>1.8</v>
      </c>
      <c r="L171" s="61">
        <v>5</v>
      </c>
      <c r="M171" s="96">
        <f t="shared" ref="M171:M172" si="121">K171*L171</f>
        <v>9</v>
      </c>
      <c r="N171" s="37" t="s">
        <v>551</v>
      </c>
      <c r="O171" s="64"/>
      <c r="P171" s="64" t="s">
        <v>731</v>
      </c>
      <c r="Q171" s="64" t="s">
        <v>706</v>
      </c>
      <c r="R171" s="61">
        <v>6</v>
      </c>
      <c r="S171" s="49">
        <f t="shared" si="118"/>
        <v>3</v>
      </c>
      <c r="T171" s="49" t="str">
        <f t="shared" si="119"/>
        <v>B</v>
      </c>
      <c r="U171" s="66"/>
      <c r="V171" s="66"/>
      <c r="W171" s="66"/>
      <c r="X171" s="66"/>
    </row>
    <row r="172" spans="1:115" s="50" customFormat="1" ht="140.25">
      <c r="A172" s="40">
        <v>169</v>
      </c>
      <c r="B172" s="62" t="s">
        <v>229</v>
      </c>
      <c r="C172" s="62" t="s">
        <v>298</v>
      </c>
      <c r="D172" s="62" t="s">
        <v>299</v>
      </c>
      <c r="E172" s="105" t="s">
        <v>766</v>
      </c>
      <c r="F172" s="64" t="s">
        <v>637</v>
      </c>
      <c r="G172" s="62" t="s">
        <v>300</v>
      </c>
      <c r="H172" s="61">
        <v>3</v>
      </c>
      <c r="I172" s="61">
        <v>3</v>
      </c>
      <c r="J172" s="61">
        <v>2</v>
      </c>
      <c r="K172" s="96">
        <f t="shared" ref="K172" si="122">+(H172*$H$2+I172*$I$2+J172*$J$2)/$K$2</f>
        <v>2.6</v>
      </c>
      <c r="L172" s="61">
        <v>5</v>
      </c>
      <c r="M172" s="96">
        <f t="shared" si="121"/>
        <v>13</v>
      </c>
      <c r="N172" s="37" t="s">
        <v>551</v>
      </c>
      <c r="O172" s="64"/>
      <c r="P172" s="64" t="s">
        <v>728</v>
      </c>
      <c r="Q172" s="64" t="s">
        <v>706</v>
      </c>
      <c r="R172" s="61">
        <v>6</v>
      </c>
      <c r="S172" s="49">
        <f t="shared" si="118"/>
        <v>7</v>
      </c>
      <c r="T172" s="49" t="str">
        <f t="shared" si="119"/>
        <v>B</v>
      </c>
      <c r="U172" s="66"/>
      <c r="V172" s="66"/>
      <c r="W172" s="66"/>
      <c r="X172" s="66"/>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row>
    <row r="173" spans="1:115" s="50" customFormat="1" ht="51">
      <c r="A173" s="46">
        <v>170</v>
      </c>
      <c r="B173" s="62" t="s">
        <v>229</v>
      </c>
      <c r="C173" s="62" t="s">
        <v>298</v>
      </c>
      <c r="D173" s="62" t="s">
        <v>301</v>
      </c>
      <c r="E173" s="64" t="s">
        <v>727</v>
      </c>
      <c r="F173" s="64" t="s">
        <v>481</v>
      </c>
      <c r="G173" s="62" t="s">
        <v>300</v>
      </c>
      <c r="H173" s="61">
        <v>1</v>
      </c>
      <c r="I173" s="61">
        <v>3</v>
      </c>
      <c r="J173" s="61">
        <v>1</v>
      </c>
      <c r="K173" s="96">
        <f t="shared" ref="K173:K176" si="123">+(H173*$H$2+I173*$I$2+J173*$J$2)/$K$2</f>
        <v>1.8</v>
      </c>
      <c r="L173" s="61">
        <v>5</v>
      </c>
      <c r="M173" s="96">
        <f t="shared" ref="M173:M176" si="124">K173*L173</f>
        <v>9</v>
      </c>
      <c r="N173" s="37" t="s">
        <v>551</v>
      </c>
      <c r="O173" s="64"/>
      <c r="P173" s="64" t="s">
        <v>714</v>
      </c>
      <c r="Q173" s="64" t="s">
        <v>706</v>
      </c>
      <c r="R173" s="61">
        <v>6</v>
      </c>
      <c r="S173" s="49">
        <f t="shared" si="118"/>
        <v>3</v>
      </c>
      <c r="T173" s="49" t="str">
        <f t="shared" si="119"/>
        <v>B</v>
      </c>
      <c r="U173" s="66"/>
      <c r="V173" s="64"/>
      <c r="W173" s="66"/>
      <c r="X173" s="66"/>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row>
    <row r="174" spans="1:115" s="50" customFormat="1" ht="63.75">
      <c r="A174" s="40">
        <v>171</v>
      </c>
      <c r="B174" s="62" t="s">
        <v>229</v>
      </c>
      <c r="C174" s="62" t="s">
        <v>302</v>
      </c>
      <c r="D174" s="62" t="s">
        <v>303</v>
      </c>
      <c r="E174" s="105" t="s">
        <v>725</v>
      </c>
      <c r="F174" s="64" t="s">
        <v>482</v>
      </c>
      <c r="G174" s="62" t="s">
        <v>304</v>
      </c>
      <c r="H174" s="61">
        <v>3</v>
      </c>
      <c r="I174" s="61">
        <v>2</v>
      </c>
      <c r="J174" s="61">
        <v>2</v>
      </c>
      <c r="K174" s="96">
        <f t="shared" si="123"/>
        <v>2.2000000000000002</v>
      </c>
      <c r="L174" s="61">
        <v>5</v>
      </c>
      <c r="M174" s="96">
        <f t="shared" si="124"/>
        <v>11</v>
      </c>
      <c r="N174" s="37" t="s">
        <v>551</v>
      </c>
      <c r="O174" s="64"/>
      <c r="P174" s="64" t="s">
        <v>726</v>
      </c>
      <c r="Q174" s="64" t="s">
        <v>706</v>
      </c>
      <c r="R174" s="61">
        <v>4</v>
      </c>
      <c r="S174" s="49">
        <f t="shared" si="118"/>
        <v>7</v>
      </c>
      <c r="T174" s="49" t="str">
        <f t="shared" si="119"/>
        <v>B</v>
      </c>
      <c r="U174" s="66"/>
      <c r="V174" s="66"/>
      <c r="W174" s="66"/>
      <c r="X174" s="66"/>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row>
    <row r="175" spans="1:115" s="50" customFormat="1" ht="63.75">
      <c r="A175" s="46">
        <v>172</v>
      </c>
      <c r="B175" s="62" t="s">
        <v>229</v>
      </c>
      <c r="C175" s="62" t="s">
        <v>302</v>
      </c>
      <c r="D175" s="62" t="s">
        <v>305</v>
      </c>
      <c r="E175" s="64" t="s">
        <v>721</v>
      </c>
      <c r="F175" s="64" t="s">
        <v>722</v>
      </c>
      <c r="G175" s="62" t="s">
        <v>304</v>
      </c>
      <c r="H175" s="61">
        <v>1</v>
      </c>
      <c r="I175" s="61">
        <v>1</v>
      </c>
      <c r="J175" s="61">
        <v>1</v>
      </c>
      <c r="K175" s="96">
        <f t="shared" si="123"/>
        <v>1</v>
      </c>
      <c r="L175" s="61">
        <v>5</v>
      </c>
      <c r="M175" s="96">
        <f t="shared" si="124"/>
        <v>5</v>
      </c>
      <c r="N175" s="64" t="s">
        <v>723</v>
      </c>
      <c r="O175" s="64"/>
      <c r="P175" s="64" t="s">
        <v>724</v>
      </c>
      <c r="Q175" s="64"/>
      <c r="R175" s="61">
        <v>4</v>
      </c>
      <c r="S175" s="49">
        <f t="shared" ref="S175:S176" si="125">IF(M175-R175&lt;0,0,M175-R175)</f>
        <v>1</v>
      </c>
      <c r="T175" s="49" t="str">
        <f t="shared" ref="T175:T176" si="126">IF(S175="","",IF(S175&gt;20,"A",IF(S175&gt;15,"M/A",IF(S175&gt;10,"M",IF(S175&gt;7,"M/B",IF(S175&gt;2,"B","R"))))))</f>
        <v>R</v>
      </c>
      <c r="U175" s="66"/>
      <c r="V175" s="66"/>
      <c r="W175" s="66"/>
      <c r="X175" s="66"/>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row>
    <row r="176" spans="1:115" s="50" customFormat="1" ht="67.5" customHeight="1">
      <c r="A176" s="40">
        <v>173</v>
      </c>
      <c r="B176" s="62" t="s">
        <v>229</v>
      </c>
      <c r="C176" s="62" t="s">
        <v>251</v>
      </c>
      <c r="D176" s="62"/>
      <c r="E176" s="32" t="s">
        <v>720</v>
      </c>
      <c r="F176" s="64"/>
      <c r="G176" s="62" t="s">
        <v>306</v>
      </c>
      <c r="H176" s="61">
        <v>1</v>
      </c>
      <c r="I176" s="61">
        <v>1</v>
      </c>
      <c r="J176" s="61">
        <v>1</v>
      </c>
      <c r="K176" s="96">
        <f t="shared" si="123"/>
        <v>1</v>
      </c>
      <c r="L176" s="61">
        <v>5</v>
      </c>
      <c r="M176" s="96">
        <f t="shared" si="124"/>
        <v>5</v>
      </c>
      <c r="N176" s="37" t="s">
        <v>551</v>
      </c>
      <c r="O176" s="64"/>
      <c r="P176" s="64"/>
      <c r="Q176" s="37" t="s">
        <v>640</v>
      </c>
      <c r="R176" s="61">
        <v>4</v>
      </c>
      <c r="S176" s="49">
        <f t="shared" si="125"/>
        <v>1</v>
      </c>
      <c r="T176" s="49" t="str">
        <f t="shared" si="126"/>
        <v>R</v>
      </c>
      <c r="U176" s="66"/>
      <c r="V176" s="66"/>
      <c r="W176" s="66"/>
      <c r="X176" s="66"/>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row>
    <row r="177" spans="1:24" ht="67.5" customHeight="1">
      <c r="A177" s="46">
        <v>174</v>
      </c>
      <c r="B177" s="62" t="s">
        <v>229</v>
      </c>
      <c r="C177" s="62" t="s">
        <v>252</v>
      </c>
      <c r="D177" s="65"/>
      <c r="E177" s="32" t="s">
        <v>720</v>
      </c>
      <c r="F177" s="64"/>
      <c r="G177" s="62" t="s">
        <v>307</v>
      </c>
      <c r="H177" s="61">
        <v>1</v>
      </c>
      <c r="I177" s="61">
        <v>1</v>
      </c>
      <c r="J177" s="61">
        <v>1</v>
      </c>
      <c r="K177" s="96">
        <f t="shared" ref="K177:K178" si="127">+(H177*$H$2+I177*$I$2+J177*$J$2)/$K$2</f>
        <v>1</v>
      </c>
      <c r="L177" s="61">
        <v>5</v>
      </c>
      <c r="M177" s="96">
        <f t="shared" ref="M177:M178" si="128">K177*L177</f>
        <v>5</v>
      </c>
      <c r="N177" s="37" t="s">
        <v>551</v>
      </c>
      <c r="O177" s="64"/>
      <c r="P177" s="64"/>
      <c r="Q177" s="37" t="s">
        <v>640</v>
      </c>
      <c r="R177" s="61">
        <v>4</v>
      </c>
      <c r="S177" s="49">
        <f t="shared" ref="S177:S203" si="129">IF(M177-R177&lt;0,0,M177-R177)</f>
        <v>1</v>
      </c>
      <c r="T177" s="49" t="str">
        <f t="shared" ref="T177:T203" si="130">IF(S177="","",IF(S177&gt;20,"A",IF(S177&gt;15,"M/A",IF(S177&gt;10,"M",IF(S177&gt;7,"M/B",IF(S177&gt;2,"B","R"))))))</f>
        <v>R</v>
      </c>
      <c r="U177" s="66"/>
      <c r="V177" s="66"/>
      <c r="W177" s="66"/>
      <c r="X177" s="66"/>
    </row>
    <row r="178" spans="1:24" ht="67.5" customHeight="1">
      <c r="A178" s="40">
        <v>175</v>
      </c>
      <c r="B178" s="62" t="s">
        <v>229</v>
      </c>
      <c r="C178" s="62" t="s">
        <v>253</v>
      </c>
      <c r="D178" s="65"/>
      <c r="E178" s="32" t="s">
        <v>720</v>
      </c>
      <c r="F178" s="64"/>
      <c r="G178" s="62" t="s">
        <v>308</v>
      </c>
      <c r="H178" s="61">
        <v>1</v>
      </c>
      <c r="I178" s="61">
        <v>1</v>
      </c>
      <c r="J178" s="61">
        <v>1</v>
      </c>
      <c r="K178" s="96">
        <f t="shared" si="127"/>
        <v>1</v>
      </c>
      <c r="L178" s="61">
        <v>5</v>
      </c>
      <c r="M178" s="96">
        <f t="shared" si="128"/>
        <v>5</v>
      </c>
      <c r="N178" s="37" t="s">
        <v>551</v>
      </c>
      <c r="O178" s="64"/>
      <c r="P178" s="64"/>
      <c r="Q178" s="37" t="s">
        <v>640</v>
      </c>
      <c r="R178" s="61">
        <v>4</v>
      </c>
      <c r="S178" s="49">
        <f t="shared" si="129"/>
        <v>1</v>
      </c>
      <c r="T178" s="49" t="str">
        <f t="shared" si="130"/>
        <v>R</v>
      </c>
      <c r="U178" s="66"/>
      <c r="V178" s="66"/>
      <c r="W178" s="66"/>
      <c r="X178" s="66"/>
    </row>
    <row r="179" spans="1:24" ht="47.45" customHeight="1">
      <c r="A179" s="46">
        <v>176</v>
      </c>
      <c r="B179" s="32" t="s">
        <v>254</v>
      </c>
      <c r="C179" s="36" t="s">
        <v>255</v>
      </c>
      <c r="D179" s="37"/>
      <c r="E179" s="32" t="s">
        <v>519</v>
      </c>
      <c r="F179" s="33"/>
      <c r="G179" s="32" t="s">
        <v>519</v>
      </c>
      <c r="H179" s="61">
        <v>1</v>
      </c>
      <c r="I179" s="61">
        <v>2</v>
      </c>
      <c r="J179" s="61">
        <v>1</v>
      </c>
      <c r="K179" s="96">
        <f t="shared" ref="K179" si="131">+(H179*$H$2+I179*$I$2+J179*$J$2)/$K$2</f>
        <v>1.4</v>
      </c>
      <c r="L179" s="61">
        <v>4</v>
      </c>
      <c r="M179" s="96">
        <f t="shared" ref="M179" si="132">K179*L179</f>
        <v>5.6</v>
      </c>
      <c r="N179" s="37" t="s">
        <v>551</v>
      </c>
      <c r="O179" s="37"/>
      <c r="P179" s="37"/>
      <c r="Q179" s="37" t="s">
        <v>640</v>
      </c>
      <c r="R179" s="46">
        <v>4</v>
      </c>
      <c r="S179" s="49">
        <f t="shared" si="129"/>
        <v>1.5999999999999996</v>
      </c>
      <c r="T179" s="49" t="str">
        <f t="shared" si="130"/>
        <v>R</v>
      </c>
      <c r="U179" s="37"/>
      <c r="V179" s="37"/>
      <c r="W179" s="37"/>
      <c r="X179" s="37"/>
    </row>
    <row r="180" spans="1:24" ht="47.45" customHeight="1">
      <c r="A180" s="40">
        <v>177</v>
      </c>
      <c r="B180" s="32" t="s">
        <v>254</v>
      </c>
      <c r="C180" s="36" t="s">
        <v>256</v>
      </c>
      <c r="D180" s="37"/>
      <c r="E180" s="32" t="s">
        <v>519</v>
      </c>
      <c r="F180" s="33"/>
      <c r="G180" s="32" t="s">
        <v>519</v>
      </c>
      <c r="H180" s="61">
        <v>1</v>
      </c>
      <c r="I180" s="61">
        <v>2</v>
      </c>
      <c r="J180" s="61">
        <v>1</v>
      </c>
      <c r="K180" s="96">
        <f t="shared" ref="K180:K203" si="133">+(H180*$H$2+I180*$I$2+J180*$J$2)/$K$2</f>
        <v>1.4</v>
      </c>
      <c r="L180" s="61">
        <v>4</v>
      </c>
      <c r="M180" s="96">
        <f t="shared" ref="M180:M203" si="134">K180*L180</f>
        <v>5.6</v>
      </c>
      <c r="N180" s="37" t="s">
        <v>551</v>
      </c>
      <c r="O180" s="37"/>
      <c r="P180" s="37"/>
      <c r="Q180" s="37" t="s">
        <v>640</v>
      </c>
      <c r="R180" s="46">
        <v>4</v>
      </c>
      <c r="S180" s="49">
        <f t="shared" si="129"/>
        <v>1.5999999999999996</v>
      </c>
      <c r="T180" s="49" t="str">
        <f t="shared" si="130"/>
        <v>R</v>
      </c>
      <c r="U180" s="37"/>
      <c r="V180" s="37"/>
      <c r="W180" s="37"/>
      <c r="X180" s="37"/>
    </row>
    <row r="181" spans="1:24" ht="47.45" customHeight="1">
      <c r="A181" s="46">
        <v>178</v>
      </c>
      <c r="B181" s="32" t="s">
        <v>254</v>
      </c>
      <c r="C181" s="36" t="s">
        <v>257</v>
      </c>
      <c r="D181" s="37"/>
      <c r="E181" s="32" t="s">
        <v>519</v>
      </c>
      <c r="F181" s="33"/>
      <c r="G181" s="32" t="s">
        <v>519</v>
      </c>
      <c r="H181" s="61">
        <v>1</v>
      </c>
      <c r="I181" s="61">
        <v>2</v>
      </c>
      <c r="J181" s="61">
        <v>1</v>
      </c>
      <c r="K181" s="96">
        <f t="shared" si="133"/>
        <v>1.4</v>
      </c>
      <c r="L181" s="61">
        <v>4</v>
      </c>
      <c r="M181" s="96">
        <f t="shared" si="134"/>
        <v>5.6</v>
      </c>
      <c r="N181" s="37" t="s">
        <v>551</v>
      </c>
      <c r="O181" s="37"/>
      <c r="P181" s="37"/>
      <c r="Q181" s="37" t="s">
        <v>640</v>
      </c>
      <c r="R181" s="46">
        <v>4</v>
      </c>
      <c r="S181" s="49">
        <f t="shared" si="129"/>
        <v>1.5999999999999996</v>
      </c>
      <c r="T181" s="49" t="str">
        <f t="shared" si="130"/>
        <v>R</v>
      </c>
      <c r="U181" s="37"/>
      <c r="V181" s="37"/>
      <c r="W181" s="37"/>
      <c r="X181" s="37"/>
    </row>
    <row r="182" spans="1:24" ht="47.45" customHeight="1">
      <c r="A182" s="40">
        <v>179</v>
      </c>
      <c r="B182" s="32" t="s">
        <v>254</v>
      </c>
      <c r="C182" s="36" t="s">
        <v>258</v>
      </c>
      <c r="D182" s="37"/>
      <c r="E182" s="32" t="s">
        <v>519</v>
      </c>
      <c r="F182" s="33"/>
      <c r="G182" s="32" t="s">
        <v>519</v>
      </c>
      <c r="H182" s="61">
        <v>1</v>
      </c>
      <c r="I182" s="61">
        <v>2</v>
      </c>
      <c r="J182" s="61">
        <v>1</v>
      </c>
      <c r="K182" s="96">
        <f t="shared" si="133"/>
        <v>1.4</v>
      </c>
      <c r="L182" s="61">
        <v>4</v>
      </c>
      <c r="M182" s="96">
        <f t="shared" si="134"/>
        <v>5.6</v>
      </c>
      <c r="N182" s="37" t="s">
        <v>551</v>
      </c>
      <c r="O182" s="37"/>
      <c r="P182" s="37"/>
      <c r="Q182" s="37" t="s">
        <v>640</v>
      </c>
      <c r="R182" s="46">
        <v>4</v>
      </c>
      <c r="S182" s="49">
        <f t="shared" si="129"/>
        <v>1.5999999999999996</v>
      </c>
      <c r="T182" s="49" t="str">
        <f t="shared" si="130"/>
        <v>R</v>
      </c>
      <c r="U182" s="37"/>
      <c r="V182" s="37"/>
      <c r="W182" s="37"/>
      <c r="X182" s="37"/>
    </row>
    <row r="183" spans="1:24" ht="47.45" customHeight="1">
      <c r="A183" s="46">
        <v>180</v>
      </c>
      <c r="B183" s="32" t="s">
        <v>254</v>
      </c>
      <c r="C183" s="36" t="s">
        <v>259</v>
      </c>
      <c r="D183" s="37"/>
      <c r="E183" s="32" t="s">
        <v>519</v>
      </c>
      <c r="F183" s="33"/>
      <c r="G183" s="32" t="s">
        <v>519</v>
      </c>
      <c r="H183" s="61">
        <v>1</v>
      </c>
      <c r="I183" s="61">
        <v>2</v>
      </c>
      <c r="J183" s="61">
        <v>1</v>
      </c>
      <c r="K183" s="96">
        <f t="shared" si="133"/>
        <v>1.4</v>
      </c>
      <c r="L183" s="61">
        <v>4</v>
      </c>
      <c r="M183" s="96">
        <f t="shared" si="134"/>
        <v>5.6</v>
      </c>
      <c r="N183" s="37" t="s">
        <v>551</v>
      </c>
      <c r="O183" s="37"/>
      <c r="P183" s="37"/>
      <c r="Q183" s="37" t="s">
        <v>640</v>
      </c>
      <c r="R183" s="46">
        <v>4</v>
      </c>
      <c r="S183" s="49">
        <f t="shared" si="129"/>
        <v>1.5999999999999996</v>
      </c>
      <c r="T183" s="49" t="str">
        <f t="shared" si="130"/>
        <v>R</v>
      </c>
      <c r="U183" s="37"/>
      <c r="V183" s="37"/>
      <c r="W183" s="37"/>
      <c r="X183" s="37"/>
    </row>
    <row r="184" spans="1:24" ht="47.45" customHeight="1">
      <c r="A184" s="40">
        <v>181</v>
      </c>
      <c r="B184" s="32" t="s">
        <v>254</v>
      </c>
      <c r="C184" s="36" t="s">
        <v>260</v>
      </c>
      <c r="D184" s="37"/>
      <c r="E184" s="32" t="s">
        <v>519</v>
      </c>
      <c r="F184" s="33"/>
      <c r="G184" s="32" t="s">
        <v>519</v>
      </c>
      <c r="H184" s="61">
        <v>1</v>
      </c>
      <c r="I184" s="61">
        <v>2</v>
      </c>
      <c r="J184" s="61">
        <v>1</v>
      </c>
      <c r="K184" s="96">
        <f t="shared" si="133"/>
        <v>1.4</v>
      </c>
      <c r="L184" s="61">
        <v>4</v>
      </c>
      <c r="M184" s="96">
        <f t="shared" si="134"/>
        <v>5.6</v>
      </c>
      <c r="N184" s="37" t="s">
        <v>551</v>
      </c>
      <c r="O184" s="37"/>
      <c r="P184" s="37"/>
      <c r="Q184" s="37" t="s">
        <v>640</v>
      </c>
      <c r="R184" s="46">
        <v>4</v>
      </c>
      <c r="S184" s="49">
        <f t="shared" si="129"/>
        <v>1.5999999999999996</v>
      </c>
      <c r="T184" s="49" t="str">
        <f t="shared" si="130"/>
        <v>R</v>
      </c>
      <c r="U184" s="37"/>
      <c r="V184" s="37"/>
      <c r="W184" s="37"/>
      <c r="X184" s="37"/>
    </row>
    <row r="185" spans="1:24" ht="47.45" customHeight="1">
      <c r="A185" s="46">
        <v>182</v>
      </c>
      <c r="B185" s="32" t="s">
        <v>254</v>
      </c>
      <c r="C185" s="36" t="s">
        <v>261</v>
      </c>
      <c r="D185" s="37"/>
      <c r="E185" s="32" t="s">
        <v>519</v>
      </c>
      <c r="F185" s="33"/>
      <c r="G185" s="32" t="s">
        <v>519</v>
      </c>
      <c r="H185" s="61">
        <v>1</v>
      </c>
      <c r="I185" s="61">
        <v>2</v>
      </c>
      <c r="J185" s="61">
        <v>1</v>
      </c>
      <c r="K185" s="96">
        <f t="shared" si="133"/>
        <v>1.4</v>
      </c>
      <c r="L185" s="61">
        <v>4</v>
      </c>
      <c r="M185" s="96">
        <f t="shared" si="134"/>
        <v>5.6</v>
      </c>
      <c r="N185" s="37" t="s">
        <v>551</v>
      </c>
      <c r="O185" s="37"/>
      <c r="P185" s="37"/>
      <c r="Q185" s="37" t="s">
        <v>640</v>
      </c>
      <c r="R185" s="46">
        <v>4</v>
      </c>
      <c r="S185" s="49">
        <f t="shared" si="129"/>
        <v>1.5999999999999996</v>
      </c>
      <c r="T185" s="49" t="str">
        <f t="shared" si="130"/>
        <v>R</v>
      </c>
      <c r="U185" s="37"/>
      <c r="V185" s="37"/>
      <c r="W185" s="37"/>
      <c r="X185" s="37"/>
    </row>
    <row r="186" spans="1:24" ht="47.45" customHeight="1">
      <c r="A186" s="40">
        <v>183</v>
      </c>
      <c r="B186" s="32" t="s">
        <v>254</v>
      </c>
      <c r="C186" s="36" t="s">
        <v>262</v>
      </c>
      <c r="D186" s="37"/>
      <c r="E186" s="32" t="s">
        <v>519</v>
      </c>
      <c r="F186" s="33"/>
      <c r="G186" s="32" t="s">
        <v>519</v>
      </c>
      <c r="H186" s="61">
        <v>1</v>
      </c>
      <c r="I186" s="61">
        <v>2</v>
      </c>
      <c r="J186" s="61">
        <v>1</v>
      </c>
      <c r="K186" s="96">
        <f t="shared" si="133"/>
        <v>1.4</v>
      </c>
      <c r="L186" s="61">
        <v>4</v>
      </c>
      <c r="M186" s="96">
        <f t="shared" si="134"/>
        <v>5.6</v>
      </c>
      <c r="N186" s="37" t="s">
        <v>551</v>
      </c>
      <c r="O186" s="37"/>
      <c r="P186" s="37"/>
      <c r="Q186" s="37" t="s">
        <v>640</v>
      </c>
      <c r="R186" s="46">
        <v>4</v>
      </c>
      <c r="S186" s="49">
        <f t="shared" si="129"/>
        <v>1.5999999999999996</v>
      </c>
      <c r="T186" s="49" t="str">
        <f t="shared" si="130"/>
        <v>R</v>
      </c>
      <c r="U186" s="37"/>
      <c r="V186" s="37"/>
      <c r="W186" s="37"/>
      <c r="X186" s="37"/>
    </row>
    <row r="187" spans="1:24" ht="47.45" customHeight="1">
      <c r="A187" s="46">
        <v>184</v>
      </c>
      <c r="B187" s="32" t="s">
        <v>254</v>
      </c>
      <c r="C187" s="36" t="s">
        <v>263</v>
      </c>
      <c r="D187" s="37"/>
      <c r="E187" s="32" t="s">
        <v>519</v>
      </c>
      <c r="F187" s="33"/>
      <c r="G187" s="32" t="s">
        <v>519</v>
      </c>
      <c r="H187" s="61">
        <v>1</v>
      </c>
      <c r="I187" s="61">
        <v>2</v>
      </c>
      <c r="J187" s="61">
        <v>1</v>
      </c>
      <c r="K187" s="96">
        <f t="shared" si="133"/>
        <v>1.4</v>
      </c>
      <c r="L187" s="61">
        <v>4</v>
      </c>
      <c r="M187" s="96">
        <f t="shared" si="134"/>
        <v>5.6</v>
      </c>
      <c r="N187" s="37" t="s">
        <v>551</v>
      </c>
      <c r="O187" s="37"/>
      <c r="P187" s="37"/>
      <c r="Q187" s="37" t="s">
        <v>640</v>
      </c>
      <c r="R187" s="46">
        <v>4</v>
      </c>
      <c r="S187" s="49">
        <f t="shared" si="129"/>
        <v>1.5999999999999996</v>
      </c>
      <c r="T187" s="49" t="str">
        <f t="shared" si="130"/>
        <v>R</v>
      </c>
      <c r="U187" s="37"/>
      <c r="V187" s="37"/>
      <c r="W187" s="37"/>
      <c r="X187" s="37"/>
    </row>
    <row r="188" spans="1:24" ht="47.45" customHeight="1">
      <c r="A188" s="40">
        <v>185</v>
      </c>
      <c r="B188" s="32" t="s">
        <v>254</v>
      </c>
      <c r="C188" s="36" t="s">
        <v>264</v>
      </c>
      <c r="D188" s="37"/>
      <c r="E188" s="32" t="s">
        <v>519</v>
      </c>
      <c r="F188" s="33"/>
      <c r="G188" s="32" t="s">
        <v>519</v>
      </c>
      <c r="H188" s="61">
        <v>1</v>
      </c>
      <c r="I188" s="61">
        <v>2</v>
      </c>
      <c r="J188" s="61">
        <v>1</v>
      </c>
      <c r="K188" s="96">
        <f t="shared" si="133"/>
        <v>1.4</v>
      </c>
      <c r="L188" s="61">
        <v>4</v>
      </c>
      <c r="M188" s="96">
        <f t="shared" si="134"/>
        <v>5.6</v>
      </c>
      <c r="N188" s="37" t="s">
        <v>551</v>
      </c>
      <c r="O188" s="37"/>
      <c r="P188" s="37"/>
      <c r="Q188" s="37" t="s">
        <v>640</v>
      </c>
      <c r="R188" s="46">
        <v>4</v>
      </c>
      <c r="S188" s="49">
        <f t="shared" si="129"/>
        <v>1.5999999999999996</v>
      </c>
      <c r="T188" s="49" t="str">
        <f t="shared" si="130"/>
        <v>R</v>
      </c>
      <c r="U188" s="37"/>
      <c r="V188" s="37"/>
      <c r="W188" s="37"/>
      <c r="X188" s="37"/>
    </row>
    <row r="189" spans="1:24" ht="47.45" customHeight="1">
      <c r="A189" s="46">
        <v>186</v>
      </c>
      <c r="B189" s="32" t="s">
        <v>254</v>
      </c>
      <c r="C189" s="36" t="s">
        <v>265</v>
      </c>
      <c r="D189" s="37"/>
      <c r="E189" s="32" t="s">
        <v>519</v>
      </c>
      <c r="F189" s="33"/>
      <c r="G189" s="32" t="s">
        <v>519</v>
      </c>
      <c r="H189" s="61">
        <v>1</v>
      </c>
      <c r="I189" s="61">
        <v>2</v>
      </c>
      <c r="J189" s="61">
        <v>1</v>
      </c>
      <c r="K189" s="96">
        <f t="shared" si="133"/>
        <v>1.4</v>
      </c>
      <c r="L189" s="61">
        <v>4</v>
      </c>
      <c r="M189" s="96">
        <f t="shared" si="134"/>
        <v>5.6</v>
      </c>
      <c r="N189" s="37" t="s">
        <v>551</v>
      </c>
      <c r="O189" s="37"/>
      <c r="P189" s="37"/>
      <c r="Q189" s="37" t="s">
        <v>640</v>
      </c>
      <c r="R189" s="46">
        <v>4</v>
      </c>
      <c r="S189" s="49">
        <f t="shared" si="129"/>
        <v>1.5999999999999996</v>
      </c>
      <c r="T189" s="49" t="str">
        <f t="shared" si="130"/>
        <v>R</v>
      </c>
      <c r="U189" s="37"/>
      <c r="V189" s="37"/>
      <c r="W189" s="37"/>
      <c r="X189" s="37"/>
    </row>
    <row r="190" spans="1:24" ht="47.45" customHeight="1">
      <c r="A190" s="40">
        <v>187</v>
      </c>
      <c r="B190" s="32" t="s">
        <v>254</v>
      </c>
      <c r="C190" s="36" t="s">
        <v>266</v>
      </c>
      <c r="D190" s="37"/>
      <c r="E190" s="32" t="s">
        <v>519</v>
      </c>
      <c r="F190" s="33"/>
      <c r="G190" s="32" t="s">
        <v>519</v>
      </c>
      <c r="H190" s="61">
        <v>1</v>
      </c>
      <c r="I190" s="61">
        <v>2</v>
      </c>
      <c r="J190" s="61">
        <v>1</v>
      </c>
      <c r="K190" s="96">
        <f t="shared" si="133"/>
        <v>1.4</v>
      </c>
      <c r="L190" s="61">
        <v>4</v>
      </c>
      <c r="M190" s="96">
        <f t="shared" si="134"/>
        <v>5.6</v>
      </c>
      <c r="N190" s="37" t="s">
        <v>551</v>
      </c>
      <c r="O190" s="37"/>
      <c r="P190" s="37"/>
      <c r="Q190" s="37" t="s">
        <v>640</v>
      </c>
      <c r="R190" s="46">
        <v>4</v>
      </c>
      <c r="S190" s="49">
        <f t="shared" si="129"/>
        <v>1.5999999999999996</v>
      </c>
      <c r="T190" s="49" t="str">
        <f t="shared" si="130"/>
        <v>R</v>
      </c>
      <c r="U190" s="37"/>
      <c r="V190" s="37"/>
      <c r="W190" s="37"/>
      <c r="X190" s="37"/>
    </row>
    <row r="191" spans="1:24" ht="47.45" customHeight="1">
      <c r="A191" s="46">
        <v>188</v>
      </c>
      <c r="B191" s="32" t="s">
        <v>254</v>
      </c>
      <c r="C191" s="36" t="s">
        <v>267</v>
      </c>
      <c r="D191" s="37"/>
      <c r="E191" s="32" t="s">
        <v>519</v>
      </c>
      <c r="F191" s="33"/>
      <c r="G191" s="32" t="s">
        <v>519</v>
      </c>
      <c r="H191" s="61">
        <v>1</v>
      </c>
      <c r="I191" s="61">
        <v>2</v>
      </c>
      <c r="J191" s="61">
        <v>1</v>
      </c>
      <c r="K191" s="96">
        <f t="shared" si="133"/>
        <v>1.4</v>
      </c>
      <c r="L191" s="61">
        <v>4</v>
      </c>
      <c r="M191" s="96">
        <f t="shared" si="134"/>
        <v>5.6</v>
      </c>
      <c r="N191" s="37" t="s">
        <v>551</v>
      </c>
      <c r="O191" s="37"/>
      <c r="P191" s="37"/>
      <c r="Q191" s="37" t="s">
        <v>640</v>
      </c>
      <c r="R191" s="46">
        <v>4</v>
      </c>
      <c r="S191" s="49">
        <f t="shared" si="129"/>
        <v>1.5999999999999996</v>
      </c>
      <c r="T191" s="49" t="str">
        <f t="shared" si="130"/>
        <v>R</v>
      </c>
      <c r="U191" s="37"/>
      <c r="V191" s="37"/>
      <c r="W191" s="37"/>
      <c r="X191" s="37"/>
    </row>
    <row r="192" spans="1:24" ht="47.45" customHeight="1">
      <c r="A192" s="40">
        <v>189</v>
      </c>
      <c r="B192" s="32" t="s">
        <v>254</v>
      </c>
      <c r="C192" s="36" t="s">
        <v>268</v>
      </c>
      <c r="D192" s="37"/>
      <c r="E192" s="32" t="s">
        <v>519</v>
      </c>
      <c r="F192" s="33"/>
      <c r="G192" s="32" t="s">
        <v>519</v>
      </c>
      <c r="H192" s="61">
        <v>1</v>
      </c>
      <c r="I192" s="61">
        <v>2</v>
      </c>
      <c r="J192" s="61">
        <v>1</v>
      </c>
      <c r="K192" s="96">
        <f t="shared" si="133"/>
        <v>1.4</v>
      </c>
      <c r="L192" s="61">
        <v>4</v>
      </c>
      <c r="M192" s="96">
        <f t="shared" si="134"/>
        <v>5.6</v>
      </c>
      <c r="N192" s="37" t="s">
        <v>551</v>
      </c>
      <c r="O192" s="37"/>
      <c r="P192" s="37"/>
      <c r="Q192" s="37" t="s">
        <v>640</v>
      </c>
      <c r="R192" s="46">
        <v>4</v>
      </c>
      <c r="S192" s="49">
        <f t="shared" si="129"/>
        <v>1.5999999999999996</v>
      </c>
      <c r="T192" s="49" t="str">
        <f t="shared" si="130"/>
        <v>R</v>
      </c>
      <c r="U192" s="37"/>
      <c r="V192" s="37"/>
      <c r="W192" s="37"/>
      <c r="X192" s="37"/>
    </row>
    <row r="193" spans="1:24" ht="38.25">
      <c r="A193" s="46">
        <v>190</v>
      </c>
      <c r="B193" s="32" t="s">
        <v>254</v>
      </c>
      <c r="C193" s="36" t="s">
        <v>269</v>
      </c>
      <c r="D193" s="37"/>
      <c r="E193" s="32" t="s">
        <v>519</v>
      </c>
      <c r="F193" s="33"/>
      <c r="G193" s="32" t="s">
        <v>519</v>
      </c>
      <c r="H193" s="61">
        <v>1</v>
      </c>
      <c r="I193" s="61">
        <v>2</v>
      </c>
      <c r="J193" s="61">
        <v>1</v>
      </c>
      <c r="K193" s="96">
        <f t="shared" si="133"/>
        <v>1.4</v>
      </c>
      <c r="L193" s="61">
        <v>4</v>
      </c>
      <c r="M193" s="96">
        <f t="shared" si="134"/>
        <v>5.6</v>
      </c>
      <c r="N193" s="37" t="s">
        <v>551</v>
      </c>
      <c r="O193" s="37"/>
      <c r="P193" s="37"/>
      <c r="Q193" s="37" t="s">
        <v>640</v>
      </c>
      <c r="R193" s="46">
        <v>4</v>
      </c>
      <c r="S193" s="49">
        <f t="shared" si="129"/>
        <v>1.5999999999999996</v>
      </c>
      <c r="T193" s="49" t="str">
        <f t="shared" si="130"/>
        <v>R</v>
      </c>
      <c r="U193" s="37"/>
      <c r="V193" s="37"/>
      <c r="W193" s="37"/>
      <c r="X193" s="37"/>
    </row>
    <row r="194" spans="1:24" s="113" customFormat="1" ht="76.5">
      <c r="A194" s="114">
        <v>191</v>
      </c>
      <c r="B194" s="54" t="s">
        <v>330</v>
      </c>
      <c r="C194" s="52" t="s">
        <v>333</v>
      </c>
      <c r="D194" s="54" t="s">
        <v>850</v>
      </c>
      <c r="E194" s="54" t="s">
        <v>858</v>
      </c>
      <c r="F194" s="54" t="s">
        <v>853</v>
      </c>
      <c r="G194" s="54" t="s">
        <v>855</v>
      </c>
      <c r="H194" s="115">
        <v>2</v>
      </c>
      <c r="I194" s="115">
        <v>2</v>
      </c>
      <c r="J194" s="115">
        <v>3</v>
      </c>
      <c r="K194" s="116">
        <f t="shared" si="133"/>
        <v>2.4</v>
      </c>
      <c r="L194" s="115">
        <v>4</v>
      </c>
      <c r="M194" s="116">
        <f t="shared" si="134"/>
        <v>9.6</v>
      </c>
      <c r="N194" s="54" t="s">
        <v>551</v>
      </c>
      <c r="O194" s="59"/>
      <c r="P194" s="54" t="s">
        <v>845</v>
      </c>
      <c r="Q194" s="59" t="s">
        <v>640</v>
      </c>
      <c r="R194" s="53">
        <v>3</v>
      </c>
      <c r="S194" s="57">
        <f t="shared" si="129"/>
        <v>6.6</v>
      </c>
      <c r="T194" s="57" t="str">
        <f t="shared" si="130"/>
        <v>B</v>
      </c>
      <c r="U194" s="59"/>
      <c r="V194" s="59"/>
      <c r="W194" s="59"/>
      <c r="X194" s="59"/>
    </row>
    <row r="195" spans="1:24" s="113" customFormat="1" ht="76.5">
      <c r="A195" s="53">
        <v>192</v>
      </c>
      <c r="B195" s="54" t="s">
        <v>330</v>
      </c>
      <c r="C195" s="52" t="s">
        <v>334</v>
      </c>
      <c r="D195" s="54" t="s">
        <v>850</v>
      </c>
      <c r="E195" s="54" t="s">
        <v>857</v>
      </c>
      <c r="F195" s="54" t="s">
        <v>853</v>
      </c>
      <c r="G195" s="54" t="s">
        <v>854</v>
      </c>
      <c r="H195" s="115">
        <v>3</v>
      </c>
      <c r="I195" s="115">
        <v>2</v>
      </c>
      <c r="J195" s="115">
        <v>1</v>
      </c>
      <c r="K195" s="116">
        <f t="shared" si="133"/>
        <v>1.8</v>
      </c>
      <c r="L195" s="115">
        <v>4</v>
      </c>
      <c r="M195" s="116">
        <f t="shared" si="134"/>
        <v>7.2</v>
      </c>
      <c r="N195" s="54" t="s">
        <v>551</v>
      </c>
      <c r="O195" s="59"/>
      <c r="P195" s="54"/>
      <c r="Q195" s="59" t="s">
        <v>640</v>
      </c>
      <c r="R195" s="53">
        <v>3</v>
      </c>
      <c r="S195" s="57">
        <f t="shared" si="129"/>
        <v>4.2</v>
      </c>
      <c r="T195" s="57" t="str">
        <f t="shared" si="130"/>
        <v>B</v>
      </c>
      <c r="U195" s="59"/>
      <c r="V195" s="59"/>
      <c r="W195" s="59"/>
      <c r="X195" s="59"/>
    </row>
    <row r="196" spans="1:24" s="113" customFormat="1" ht="51">
      <c r="A196" s="114">
        <v>193</v>
      </c>
      <c r="B196" s="54" t="s">
        <v>330</v>
      </c>
      <c r="C196" s="52" t="s">
        <v>331</v>
      </c>
      <c r="D196" s="54" t="s">
        <v>850</v>
      </c>
      <c r="E196" s="54" t="s">
        <v>859</v>
      </c>
      <c r="F196" s="54" t="s">
        <v>853</v>
      </c>
      <c r="G196" s="54" t="s">
        <v>856</v>
      </c>
      <c r="H196" s="115">
        <v>1</v>
      </c>
      <c r="I196" s="115">
        <v>2</v>
      </c>
      <c r="J196" s="115">
        <v>1</v>
      </c>
      <c r="K196" s="116">
        <f t="shared" si="133"/>
        <v>1.4</v>
      </c>
      <c r="L196" s="115">
        <v>4</v>
      </c>
      <c r="M196" s="116">
        <f t="shared" si="134"/>
        <v>5.6</v>
      </c>
      <c r="N196" s="54" t="s">
        <v>551</v>
      </c>
      <c r="O196" s="59"/>
      <c r="P196" s="54"/>
      <c r="Q196" s="59" t="s">
        <v>865</v>
      </c>
      <c r="R196" s="53">
        <v>4</v>
      </c>
      <c r="S196" s="57">
        <f t="shared" si="129"/>
        <v>1.5999999999999996</v>
      </c>
      <c r="T196" s="57" t="str">
        <f t="shared" si="130"/>
        <v>R</v>
      </c>
      <c r="U196" s="59"/>
      <c r="V196" s="59"/>
      <c r="W196" s="59"/>
      <c r="X196" s="59"/>
    </row>
    <row r="197" spans="1:24" s="113" customFormat="1" ht="51">
      <c r="A197" s="53">
        <v>194</v>
      </c>
      <c r="B197" s="54" t="s">
        <v>330</v>
      </c>
      <c r="C197" s="52" t="s">
        <v>332</v>
      </c>
      <c r="D197" s="54" t="s">
        <v>850</v>
      </c>
      <c r="E197" s="54" t="s">
        <v>862</v>
      </c>
      <c r="F197" s="54" t="s">
        <v>853</v>
      </c>
      <c r="G197" s="54" t="s">
        <v>841</v>
      </c>
      <c r="H197" s="115">
        <v>1</v>
      </c>
      <c r="I197" s="115">
        <v>2</v>
      </c>
      <c r="J197" s="115">
        <v>1</v>
      </c>
      <c r="K197" s="116">
        <f t="shared" si="133"/>
        <v>1.4</v>
      </c>
      <c r="L197" s="115">
        <v>4</v>
      </c>
      <c r="M197" s="116">
        <f t="shared" si="134"/>
        <v>5.6</v>
      </c>
      <c r="N197" s="54" t="s">
        <v>551</v>
      </c>
      <c r="O197" s="59"/>
      <c r="P197" s="54"/>
      <c r="Q197" s="59" t="s">
        <v>865</v>
      </c>
      <c r="R197" s="53">
        <v>4</v>
      </c>
      <c r="S197" s="57">
        <f t="shared" si="129"/>
        <v>1.5999999999999996</v>
      </c>
      <c r="T197" s="57" t="str">
        <f t="shared" si="130"/>
        <v>R</v>
      </c>
      <c r="U197" s="59"/>
      <c r="V197" s="59"/>
      <c r="W197" s="59"/>
      <c r="X197" s="59"/>
    </row>
    <row r="198" spans="1:24" s="113" customFormat="1" ht="51">
      <c r="A198" s="114">
        <v>195</v>
      </c>
      <c r="B198" s="54" t="s">
        <v>330</v>
      </c>
      <c r="C198" s="52" t="s">
        <v>335</v>
      </c>
      <c r="D198" s="54" t="s">
        <v>850</v>
      </c>
      <c r="E198" s="54" t="s">
        <v>862</v>
      </c>
      <c r="F198" s="54" t="s">
        <v>853</v>
      </c>
      <c r="G198" s="54" t="s">
        <v>842</v>
      </c>
      <c r="H198" s="115">
        <v>2</v>
      </c>
      <c r="I198" s="115">
        <v>2</v>
      </c>
      <c r="J198" s="115">
        <v>3</v>
      </c>
      <c r="K198" s="116">
        <f t="shared" si="133"/>
        <v>2.4</v>
      </c>
      <c r="L198" s="115">
        <v>4</v>
      </c>
      <c r="M198" s="116">
        <f t="shared" si="134"/>
        <v>9.6</v>
      </c>
      <c r="N198" s="54" t="s">
        <v>551</v>
      </c>
      <c r="O198" s="59"/>
      <c r="P198" s="54"/>
      <c r="Q198" s="59" t="s">
        <v>865</v>
      </c>
      <c r="R198" s="53">
        <v>4</v>
      </c>
      <c r="S198" s="57">
        <f t="shared" si="129"/>
        <v>5.6</v>
      </c>
      <c r="T198" s="57" t="str">
        <f t="shared" si="130"/>
        <v>B</v>
      </c>
      <c r="U198" s="59"/>
      <c r="V198" s="59"/>
      <c r="W198" s="59"/>
      <c r="X198" s="59"/>
    </row>
    <row r="199" spans="1:24" s="113" customFormat="1" ht="51">
      <c r="A199" s="53">
        <v>196</v>
      </c>
      <c r="B199" s="54" t="s">
        <v>330</v>
      </c>
      <c r="C199" s="52" t="s">
        <v>336</v>
      </c>
      <c r="D199" s="54" t="s">
        <v>850</v>
      </c>
      <c r="E199" s="54" t="s">
        <v>852</v>
      </c>
      <c r="F199" s="54"/>
      <c r="G199" s="54" t="s">
        <v>843</v>
      </c>
      <c r="H199" s="115">
        <v>1</v>
      </c>
      <c r="I199" s="115">
        <v>2</v>
      </c>
      <c r="J199" s="115">
        <v>3</v>
      </c>
      <c r="K199" s="116">
        <f t="shared" si="133"/>
        <v>2.2000000000000002</v>
      </c>
      <c r="L199" s="115">
        <v>4</v>
      </c>
      <c r="M199" s="116">
        <f t="shared" si="134"/>
        <v>8.8000000000000007</v>
      </c>
      <c r="N199" s="54" t="s">
        <v>551</v>
      </c>
      <c r="O199" s="59"/>
      <c r="P199" s="54"/>
      <c r="Q199" s="59" t="s">
        <v>865</v>
      </c>
      <c r="R199" s="53">
        <v>3</v>
      </c>
      <c r="S199" s="57">
        <f t="shared" si="129"/>
        <v>5.8000000000000007</v>
      </c>
      <c r="T199" s="57" t="str">
        <f t="shared" si="130"/>
        <v>B</v>
      </c>
      <c r="U199" s="59"/>
      <c r="V199" s="59"/>
      <c r="W199" s="59"/>
      <c r="X199" s="59"/>
    </row>
    <row r="200" spans="1:24" s="113" customFormat="1" ht="51">
      <c r="A200" s="114">
        <v>197</v>
      </c>
      <c r="B200" s="54" t="s">
        <v>330</v>
      </c>
      <c r="C200" s="52" t="s">
        <v>337</v>
      </c>
      <c r="D200" s="54" t="s">
        <v>850</v>
      </c>
      <c r="E200" s="54" t="s">
        <v>862</v>
      </c>
      <c r="F200" s="54" t="s">
        <v>853</v>
      </c>
      <c r="G200" s="54" t="s">
        <v>844</v>
      </c>
      <c r="H200" s="115">
        <v>1</v>
      </c>
      <c r="I200" s="115">
        <v>2</v>
      </c>
      <c r="J200" s="115">
        <v>3</v>
      </c>
      <c r="K200" s="116">
        <f t="shared" si="133"/>
        <v>2.2000000000000002</v>
      </c>
      <c r="L200" s="115">
        <v>4</v>
      </c>
      <c r="M200" s="116">
        <f t="shared" si="134"/>
        <v>8.8000000000000007</v>
      </c>
      <c r="N200" s="54" t="s">
        <v>551</v>
      </c>
      <c r="O200" s="59"/>
      <c r="P200" s="54"/>
      <c r="Q200" s="59" t="s">
        <v>865</v>
      </c>
      <c r="R200" s="53">
        <v>3</v>
      </c>
      <c r="S200" s="57">
        <f t="shared" si="129"/>
        <v>5.8000000000000007</v>
      </c>
      <c r="T200" s="57" t="str">
        <f t="shared" si="130"/>
        <v>B</v>
      </c>
      <c r="U200" s="59"/>
      <c r="V200" s="59"/>
      <c r="W200" s="59"/>
      <c r="X200" s="59"/>
    </row>
    <row r="201" spans="1:24" s="113" customFormat="1" ht="82.5" customHeight="1">
      <c r="A201" s="53">
        <v>198</v>
      </c>
      <c r="B201" s="54" t="s">
        <v>330</v>
      </c>
      <c r="C201" s="52" t="s">
        <v>338</v>
      </c>
      <c r="D201" s="54" t="s">
        <v>850</v>
      </c>
      <c r="E201" s="54" t="s">
        <v>860</v>
      </c>
      <c r="F201" s="54" t="s">
        <v>861</v>
      </c>
      <c r="G201" s="54" t="s">
        <v>851</v>
      </c>
      <c r="H201" s="115">
        <v>4</v>
      </c>
      <c r="I201" s="115">
        <v>3</v>
      </c>
      <c r="J201" s="115">
        <v>1</v>
      </c>
      <c r="K201" s="116">
        <f t="shared" si="133"/>
        <v>2.4</v>
      </c>
      <c r="L201" s="115">
        <v>4</v>
      </c>
      <c r="M201" s="116">
        <f t="shared" si="134"/>
        <v>9.6</v>
      </c>
      <c r="N201" s="54" t="s">
        <v>551</v>
      </c>
      <c r="O201" s="59"/>
      <c r="P201" s="54"/>
      <c r="Q201" s="59" t="s">
        <v>865</v>
      </c>
      <c r="R201" s="53">
        <v>4</v>
      </c>
      <c r="S201" s="57">
        <f t="shared" si="129"/>
        <v>5.6</v>
      </c>
      <c r="T201" s="57" t="str">
        <f t="shared" si="130"/>
        <v>B</v>
      </c>
      <c r="U201" s="59"/>
      <c r="V201" s="59"/>
      <c r="W201" s="59"/>
      <c r="X201" s="59"/>
    </row>
    <row r="202" spans="1:24" s="113" customFormat="1" ht="117.75" customHeight="1">
      <c r="A202" s="114">
        <v>199</v>
      </c>
      <c r="B202" s="54" t="s">
        <v>330</v>
      </c>
      <c r="C202" s="52" t="s">
        <v>339</v>
      </c>
      <c r="D202" s="54" t="s">
        <v>850</v>
      </c>
      <c r="E202" s="54" t="s">
        <v>852</v>
      </c>
      <c r="F202" s="54"/>
      <c r="G202" s="54" t="s">
        <v>846</v>
      </c>
      <c r="H202" s="115">
        <v>1</v>
      </c>
      <c r="I202" s="115">
        <v>2</v>
      </c>
      <c r="J202" s="115">
        <v>3</v>
      </c>
      <c r="K202" s="116">
        <f t="shared" si="133"/>
        <v>2.2000000000000002</v>
      </c>
      <c r="L202" s="115">
        <v>2</v>
      </c>
      <c r="M202" s="116">
        <f t="shared" si="134"/>
        <v>4.4000000000000004</v>
      </c>
      <c r="N202" s="54" t="s">
        <v>551</v>
      </c>
      <c r="O202" s="59"/>
      <c r="P202" s="54"/>
      <c r="Q202" s="59" t="s">
        <v>865</v>
      </c>
      <c r="R202" s="53">
        <v>2</v>
      </c>
      <c r="S202" s="57">
        <f t="shared" si="129"/>
        <v>2.4000000000000004</v>
      </c>
      <c r="T202" s="57" t="str">
        <f t="shared" si="130"/>
        <v>B</v>
      </c>
      <c r="U202" s="59"/>
      <c r="V202" s="59"/>
      <c r="W202" s="59"/>
      <c r="X202" s="59"/>
    </row>
    <row r="203" spans="1:24" s="113" customFormat="1" ht="51">
      <c r="A203" s="53">
        <v>200</v>
      </c>
      <c r="B203" s="54" t="s">
        <v>340</v>
      </c>
      <c r="C203" s="52" t="s">
        <v>341</v>
      </c>
      <c r="D203" s="54" t="s">
        <v>850</v>
      </c>
      <c r="E203" s="54" t="s">
        <v>859</v>
      </c>
      <c r="F203" s="54" t="s">
        <v>853</v>
      </c>
      <c r="G203" s="54" t="s">
        <v>847</v>
      </c>
      <c r="H203" s="115">
        <v>2</v>
      </c>
      <c r="I203" s="115">
        <v>3</v>
      </c>
      <c r="J203" s="115">
        <v>2</v>
      </c>
      <c r="K203" s="116">
        <f t="shared" si="133"/>
        <v>2.4</v>
      </c>
      <c r="L203" s="115">
        <v>3</v>
      </c>
      <c r="M203" s="116">
        <f t="shared" si="134"/>
        <v>7.1999999999999993</v>
      </c>
      <c r="N203" s="54" t="s">
        <v>551</v>
      </c>
      <c r="O203" s="59"/>
      <c r="P203" s="54"/>
      <c r="Q203" s="59" t="s">
        <v>865</v>
      </c>
      <c r="R203" s="53">
        <v>3</v>
      </c>
      <c r="S203" s="57">
        <f t="shared" si="129"/>
        <v>4.1999999999999993</v>
      </c>
      <c r="T203" s="57" t="str">
        <f t="shared" si="130"/>
        <v>B</v>
      </c>
      <c r="U203" s="59"/>
      <c r="V203" s="59"/>
      <c r="W203" s="59"/>
      <c r="X203" s="59"/>
    </row>
    <row r="204" spans="1:24" s="69" customFormat="1" ht="112.5" hidden="1" customHeight="1">
      <c r="A204" s="77">
        <v>233</v>
      </c>
      <c r="B204" s="67" t="s">
        <v>340</v>
      </c>
      <c r="C204" s="78" t="s">
        <v>342</v>
      </c>
      <c r="D204" s="90" t="s">
        <v>64</v>
      </c>
      <c r="E204" s="90" t="s">
        <v>64</v>
      </c>
      <c r="F204" s="90"/>
      <c r="G204" s="90" t="s">
        <v>343</v>
      </c>
      <c r="H204" s="90" t="s">
        <v>64</v>
      </c>
      <c r="I204" s="90" t="s">
        <v>64</v>
      </c>
      <c r="J204" s="90" t="s">
        <v>64</v>
      </c>
      <c r="K204" s="90" t="s">
        <v>64</v>
      </c>
      <c r="L204" s="90" t="s">
        <v>64</v>
      </c>
      <c r="M204" s="90" t="s">
        <v>64</v>
      </c>
      <c r="N204" s="90"/>
      <c r="O204" s="90"/>
      <c r="P204" s="90"/>
      <c r="Q204" s="90"/>
      <c r="R204" s="90" t="s">
        <v>64</v>
      </c>
      <c r="S204" s="90" t="s">
        <v>64</v>
      </c>
      <c r="T204" s="90" t="s">
        <v>64</v>
      </c>
      <c r="U204" s="90"/>
      <c r="V204" s="90"/>
      <c r="W204" s="90"/>
      <c r="X204" s="90"/>
    </row>
    <row r="205" spans="1:24" s="69" customFormat="1" ht="109.5" hidden="1" customHeight="1">
      <c r="A205" s="77">
        <v>234</v>
      </c>
      <c r="B205" s="67" t="s">
        <v>42</v>
      </c>
      <c r="C205" s="67" t="s">
        <v>43</v>
      </c>
      <c r="D205" s="67" t="s">
        <v>188</v>
      </c>
      <c r="E205" s="79" t="s">
        <v>322</v>
      </c>
      <c r="F205" s="79"/>
      <c r="G205" s="99" t="s">
        <v>174</v>
      </c>
      <c r="H205" s="77">
        <v>4</v>
      </c>
      <c r="I205" s="77">
        <v>5</v>
      </c>
      <c r="J205" s="77">
        <v>2</v>
      </c>
      <c r="K205" s="77" t="e">
        <f>+(H205*#REF!+I205*#REF!+J205*#REF!)/#REF!</f>
        <v>#REF!</v>
      </c>
      <c r="L205" s="77">
        <v>4</v>
      </c>
      <c r="M205" s="77" t="e">
        <f t="shared" si="59"/>
        <v>#REF!</v>
      </c>
      <c r="N205" s="79" t="s">
        <v>315</v>
      </c>
      <c r="O205" s="90" t="s">
        <v>323</v>
      </c>
      <c r="P205" s="79" t="s">
        <v>324</v>
      </c>
      <c r="Q205" s="79"/>
      <c r="R205" s="77">
        <v>5</v>
      </c>
      <c r="S205" s="68" t="e">
        <f t="shared" si="60"/>
        <v>#REF!</v>
      </c>
      <c r="T205" s="68" t="e">
        <f t="shared" ref="T205:T213" si="135">IF(S205="","",IF(S205&gt;20,"A",IF(S205&gt;15,"M/A",IF(S205&gt;10,"M",IF(S205&gt;7,"M/B",IF(S205&gt;2,"B","R"))))))</f>
        <v>#REF!</v>
      </c>
      <c r="U205" s="68"/>
      <c r="V205" s="79" t="s">
        <v>325</v>
      </c>
      <c r="W205" s="68"/>
      <c r="X205" s="68"/>
    </row>
    <row r="206" spans="1:24" s="69" customFormat="1" ht="110.25" hidden="1" customHeight="1">
      <c r="A206" s="77">
        <v>235</v>
      </c>
      <c r="B206" s="67" t="s">
        <v>42</v>
      </c>
      <c r="C206" s="67" t="s">
        <v>43</v>
      </c>
      <c r="D206" s="67" t="s">
        <v>189</v>
      </c>
      <c r="E206" s="79" t="s">
        <v>320</v>
      </c>
      <c r="F206" s="79"/>
      <c r="G206" s="99" t="s">
        <v>175</v>
      </c>
      <c r="H206" s="77">
        <v>2</v>
      </c>
      <c r="I206" s="77">
        <v>4</v>
      </c>
      <c r="J206" s="77">
        <v>2</v>
      </c>
      <c r="K206" s="77" t="e">
        <f>+(H206*#REF!+I206*#REF!+J206*#REF!)/#REF!</f>
        <v>#REF!</v>
      </c>
      <c r="L206" s="77">
        <v>4</v>
      </c>
      <c r="M206" s="77" t="e">
        <f t="shared" si="59"/>
        <v>#REF!</v>
      </c>
      <c r="N206" s="79"/>
      <c r="O206" s="79"/>
      <c r="P206" s="79"/>
      <c r="Q206" s="79"/>
      <c r="R206" s="77">
        <v>1</v>
      </c>
      <c r="S206" s="68" t="e">
        <f t="shared" si="60"/>
        <v>#REF!</v>
      </c>
      <c r="T206" s="68" t="e">
        <f t="shared" si="135"/>
        <v>#REF!</v>
      </c>
      <c r="U206" s="68"/>
      <c r="V206" s="68"/>
      <c r="W206" s="68"/>
      <c r="X206" s="68"/>
    </row>
    <row r="207" spans="1:24" s="69" customFormat="1" ht="88.5" hidden="1" customHeight="1">
      <c r="A207" s="77">
        <v>236</v>
      </c>
      <c r="B207" s="67" t="s">
        <v>42</v>
      </c>
      <c r="C207" s="67" t="s">
        <v>44</v>
      </c>
      <c r="D207" s="67" t="s">
        <v>190</v>
      </c>
      <c r="E207" s="79" t="s">
        <v>320</v>
      </c>
      <c r="F207" s="79"/>
      <c r="G207" s="67" t="s">
        <v>241</v>
      </c>
      <c r="H207" s="77">
        <v>1</v>
      </c>
      <c r="I207" s="77">
        <v>3</v>
      </c>
      <c r="J207" s="77">
        <v>2</v>
      </c>
      <c r="K207" s="77" t="e">
        <f>+(H207*#REF!+I207*#REF!+J207*#REF!)/#REF!</f>
        <v>#REF!</v>
      </c>
      <c r="L207" s="77">
        <v>3</v>
      </c>
      <c r="M207" s="77" t="e">
        <f t="shared" si="59"/>
        <v>#REF!</v>
      </c>
      <c r="N207" s="79"/>
      <c r="O207" s="79"/>
      <c r="P207" s="79"/>
      <c r="Q207" s="79"/>
      <c r="R207" s="77">
        <v>2</v>
      </c>
      <c r="S207" s="68" t="e">
        <f t="shared" si="60"/>
        <v>#REF!</v>
      </c>
      <c r="T207" s="68" t="e">
        <f t="shared" si="135"/>
        <v>#REF!</v>
      </c>
      <c r="U207" s="68"/>
      <c r="V207" s="68"/>
      <c r="W207" s="68"/>
      <c r="X207" s="68"/>
    </row>
    <row r="208" spans="1:24" s="69" customFormat="1" ht="97.5" hidden="1" customHeight="1">
      <c r="A208" s="77">
        <v>237</v>
      </c>
      <c r="B208" s="67" t="s">
        <v>42</v>
      </c>
      <c r="C208" s="67" t="s">
        <v>44</v>
      </c>
      <c r="D208" s="67" t="s">
        <v>271</v>
      </c>
      <c r="E208" s="79" t="s">
        <v>320</v>
      </c>
      <c r="F208" s="79"/>
      <c r="G208" s="67" t="s">
        <v>242</v>
      </c>
      <c r="H208" s="77">
        <v>1</v>
      </c>
      <c r="I208" s="77">
        <v>2</v>
      </c>
      <c r="J208" s="77">
        <v>2</v>
      </c>
      <c r="K208" s="77" t="e">
        <f>+(H208*#REF!+I208*#REF!+J208*#REF!)/#REF!</f>
        <v>#REF!</v>
      </c>
      <c r="L208" s="77">
        <v>3</v>
      </c>
      <c r="M208" s="77" t="e">
        <f t="shared" si="59"/>
        <v>#REF!</v>
      </c>
      <c r="N208" s="79"/>
      <c r="O208" s="79"/>
      <c r="P208" s="79"/>
      <c r="Q208" s="79"/>
      <c r="R208" s="77">
        <v>2</v>
      </c>
      <c r="S208" s="68" t="e">
        <f t="shared" si="60"/>
        <v>#REF!</v>
      </c>
      <c r="T208" s="68" t="e">
        <f t="shared" si="135"/>
        <v>#REF!</v>
      </c>
      <c r="U208" s="68"/>
      <c r="V208" s="68"/>
      <c r="W208" s="68"/>
      <c r="X208" s="68"/>
    </row>
    <row r="209" spans="1:24" s="69" customFormat="1" ht="94.5" hidden="1" customHeight="1">
      <c r="A209" s="77">
        <v>238</v>
      </c>
      <c r="B209" s="67" t="s">
        <v>42</v>
      </c>
      <c r="C209" s="67" t="s">
        <v>44</v>
      </c>
      <c r="D209" s="67" t="s">
        <v>191</v>
      </c>
      <c r="E209" s="79"/>
      <c r="F209" s="79" t="s">
        <v>318</v>
      </c>
      <c r="G209" s="67" t="s">
        <v>164</v>
      </c>
      <c r="H209" s="77">
        <v>2</v>
      </c>
      <c r="I209" s="77">
        <v>2</v>
      </c>
      <c r="J209" s="77">
        <v>2</v>
      </c>
      <c r="K209" s="77" t="e">
        <f>+(H209*#REF!+I209*#REF!+J209*#REF!)/#REF!</f>
        <v>#REF!</v>
      </c>
      <c r="L209" s="77">
        <v>3</v>
      </c>
      <c r="M209" s="77" t="e">
        <f t="shared" si="59"/>
        <v>#REF!</v>
      </c>
      <c r="N209" s="79" t="s">
        <v>326</v>
      </c>
      <c r="O209" s="79"/>
      <c r="P209" s="79"/>
      <c r="Q209" s="79"/>
      <c r="R209" s="77">
        <v>2</v>
      </c>
      <c r="S209" s="68" t="e">
        <f t="shared" si="60"/>
        <v>#REF!</v>
      </c>
      <c r="T209" s="68" t="e">
        <f t="shared" si="135"/>
        <v>#REF!</v>
      </c>
      <c r="U209" s="68"/>
      <c r="V209" s="68"/>
      <c r="W209" s="68"/>
      <c r="X209" s="68"/>
    </row>
    <row r="210" spans="1:24" s="69" customFormat="1" ht="57.75" hidden="1" customHeight="1">
      <c r="A210" s="77">
        <v>239</v>
      </c>
      <c r="B210" s="67" t="s">
        <v>42</v>
      </c>
      <c r="C210" s="67" t="s">
        <v>44</v>
      </c>
      <c r="D210" s="67" t="s">
        <v>187</v>
      </c>
      <c r="E210" s="79"/>
      <c r="F210" s="79" t="s">
        <v>318</v>
      </c>
      <c r="G210" s="67" t="s">
        <v>176</v>
      </c>
      <c r="H210" s="77">
        <v>4</v>
      </c>
      <c r="I210" s="77">
        <v>4</v>
      </c>
      <c r="J210" s="77">
        <v>2</v>
      </c>
      <c r="K210" s="77" t="e">
        <f>+(H210*#REF!+I210*#REF!+J210*#REF!)/#REF!</f>
        <v>#REF!</v>
      </c>
      <c r="L210" s="77">
        <v>3</v>
      </c>
      <c r="M210" s="77" t="e">
        <f t="shared" si="59"/>
        <v>#REF!</v>
      </c>
      <c r="N210" s="79" t="s">
        <v>326</v>
      </c>
      <c r="O210" s="79"/>
      <c r="P210" s="79"/>
      <c r="Q210" s="79"/>
      <c r="R210" s="77">
        <v>4</v>
      </c>
      <c r="S210" s="68" t="e">
        <f t="shared" si="60"/>
        <v>#REF!</v>
      </c>
      <c r="T210" s="68" t="e">
        <f t="shared" si="135"/>
        <v>#REF!</v>
      </c>
      <c r="U210" s="68"/>
      <c r="V210" s="68"/>
      <c r="W210" s="68"/>
      <c r="X210" s="68"/>
    </row>
    <row r="211" spans="1:24" s="69" customFormat="1" ht="50.25" hidden="1" customHeight="1">
      <c r="A211" s="77">
        <v>240</v>
      </c>
      <c r="B211" s="67" t="s">
        <v>42</v>
      </c>
      <c r="C211" s="67" t="s">
        <v>45</v>
      </c>
      <c r="D211" s="67" t="s">
        <v>45</v>
      </c>
      <c r="E211" s="79"/>
      <c r="F211" s="79" t="s">
        <v>327</v>
      </c>
      <c r="G211" s="67" t="s">
        <v>177</v>
      </c>
      <c r="H211" s="77">
        <v>4</v>
      </c>
      <c r="I211" s="77">
        <v>4</v>
      </c>
      <c r="J211" s="77">
        <v>2</v>
      </c>
      <c r="K211" s="77" t="e">
        <f>+(H211*#REF!+I211*#REF!+J211*#REF!)/#REF!</f>
        <v>#REF!</v>
      </c>
      <c r="L211" s="77">
        <v>4</v>
      </c>
      <c r="M211" s="77" t="e">
        <f t="shared" si="59"/>
        <v>#REF!</v>
      </c>
      <c r="N211" s="79" t="s">
        <v>326</v>
      </c>
      <c r="O211" s="90"/>
      <c r="P211" s="90"/>
      <c r="Q211" s="90"/>
      <c r="R211" s="77">
        <v>4</v>
      </c>
      <c r="S211" s="68" t="e">
        <f t="shared" si="60"/>
        <v>#REF!</v>
      </c>
      <c r="T211" s="68" t="e">
        <f t="shared" si="135"/>
        <v>#REF!</v>
      </c>
      <c r="U211" s="68"/>
      <c r="V211" s="68"/>
      <c r="W211" s="68"/>
      <c r="X211" s="68"/>
    </row>
    <row r="212" spans="1:24" s="69" customFormat="1" ht="82.5" hidden="1" customHeight="1">
      <c r="A212" s="77">
        <v>241</v>
      </c>
      <c r="B212" s="67" t="s">
        <v>42</v>
      </c>
      <c r="C212" s="67" t="s">
        <v>46</v>
      </c>
      <c r="D212" s="67" t="s">
        <v>192</v>
      </c>
      <c r="E212" s="79"/>
      <c r="F212" s="79" t="s">
        <v>317</v>
      </c>
      <c r="G212" s="67" t="s">
        <v>178</v>
      </c>
      <c r="H212" s="77">
        <v>1</v>
      </c>
      <c r="I212" s="77">
        <v>2</v>
      </c>
      <c r="J212" s="77">
        <v>2</v>
      </c>
      <c r="K212" s="77" t="e">
        <f>+(H212*#REF!+I212*#REF!+J212*#REF!)/#REF!</f>
        <v>#REF!</v>
      </c>
      <c r="L212" s="77">
        <v>3</v>
      </c>
      <c r="M212" s="77" t="e">
        <f t="shared" si="59"/>
        <v>#REF!</v>
      </c>
      <c r="N212" s="90"/>
      <c r="O212" s="90" t="s">
        <v>328</v>
      </c>
      <c r="P212" s="90" t="s">
        <v>329</v>
      </c>
      <c r="Q212" s="90"/>
      <c r="R212" s="77">
        <v>2</v>
      </c>
      <c r="S212" s="68" t="e">
        <f t="shared" si="60"/>
        <v>#REF!</v>
      </c>
      <c r="T212" s="68" t="e">
        <f t="shared" si="135"/>
        <v>#REF!</v>
      </c>
      <c r="U212" s="68"/>
      <c r="V212" s="68"/>
      <c r="W212" s="68"/>
      <c r="X212" s="68"/>
    </row>
    <row r="213" spans="1:24" s="69" customFormat="1" ht="95.25" hidden="1" customHeight="1">
      <c r="A213" s="77">
        <v>242</v>
      </c>
      <c r="B213" s="67" t="s">
        <v>42</v>
      </c>
      <c r="C213" s="67" t="s">
        <v>47</v>
      </c>
      <c r="D213" s="67" t="s">
        <v>47</v>
      </c>
      <c r="E213" s="79"/>
      <c r="F213" s="79"/>
      <c r="G213" s="67" t="s">
        <v>179</v>
      </c>
      <c r="H213" s="77">
        <v>2</v>
      </c>
      <c r="I213" s="77">
        <v>1</v>
      </c>
      <c r="J213" s="77">
        <v>2</v>
      </c>
      <c r="K213" s="77" t="e">
        <f>+(H213*#REF!+I213*#REF!+J213*#REF!)/#REF!</f>
        <v>#REF!</v>
      </c>
      <c r="L213" s="77">
        <v>3</v>
      </c>
      <c r="M213" s="77" t="e">
        <f t="shared" si="59"/>
        <v>#REF!</v>
      </c>
      <c r="N213" s="79"/>
      <c r="O213" s="90"/>
      <c r="P213" s="79"/>
      <c r="Q213" s="90"/>
      <c r="R213" s="77">
        <v>1</v>
      </c>
      <c r="S213" s="68" t="e">
        <f t="shared" si="60"/>
        <v>#REF!</v>
      </c>
      <c r="T213" s="68" t="e">
        <f t="shared" si="135"/>
        <v>#REF!</v>
      </c>
      <c r="U213" s="68"/>
      <c r="V213" s="68"/>
      <c r="W213" s="68"/>
      <c r="X213" s="68"/>
    </row>
    <row r="214" spans="1:24" s="113" customFormat="1">
      <c r="A214" s="114"/>
      <c r="B214" s="117"/>
      <c r="H214" s="114"/>
      <c r="I214" s="114"/>
      <c r="J214" s="114"/>
      <c r="K214" s="114"/>
      <c r="L214" s="114"/>
      <c r="M214" s="114"/>
      <c r="R214" s="114"/>
      <c r="S214" s="114"/>
      <c r="T214" s="114"/>
      <c r="U214" s="114"/>
      <c r="V214" s="114"/>
      <c r="W214" s="114"/>
      <c r="X214" s="114"/>
    </row>
  </sheetData>
  <mergeCells count="2">
    <mergeCell ref="H1:K1"/>
    <mergeCell ref="D128:T128"/>
  </mergeCells>
  <printOptions headings="1" gridLines="1"/>
  <pageMargins left="0.70866141732283472" right="0.70866141732283472" top="0.74803149606299213" bottom="0.74803149606299213" header="0.31496062992125984" footer="0.31496062992125984"/>
  <pageSetup paperSize="9" scale="10" fitToHeight="0" orientation="landscape"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C23" sqref="C23"/>
    </sheetView>
  </sheetViews>
  <sheetFormatPr defaultColWidth="8.85546875"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30"/>
  <sheetViews>
    <sheetView topLeftCell="A5" workbookViewId="0">
      <selection activeCell="D12" sqref="D12"/>
    </sheetView>
  </sheetViews>
  <sheetFormatPr defaultColWidth="8.85546875" defaultRowHeight="15"/>
  <cols>
    <col min="1" max="1" width="15.42578125" style="1" customWidth="1"/>
    <col min="2" max="2" width="36.42578125" style="1" bestFit="1" customWidth="1"/>
    <col min="3" max="3" width="8.85546875" style="1"/>
    <col min="4" max="4" width="35.42578125" style="1" bestFit="1" customWidth="1"/>
    <col min="5" max="5" width="37.42578125" style="1" customWidth="1"/>
    <col min="6" max="6" width="8.85546875" style="1"/>
    <col min="7" max="7" width="17.7109375" style="1" customWidth="1"/>
    <col min="8" max="8" width="16.7109375" style="1" customWidth="1"/>
    <col min="9" max="9" width="8.85546875" style="1"/>
    <col min="10" max="10" width="56.7109375" style="1" bestFit="1" customWidth="1"/>
    <col min="11" max="11" width="12.140625" style="1" customWidth="1"/>
    <col min="12" max="12" width="8.85546875" style="1"/>
    <col min="13" max="13" width="34.42578125" style="1" bestFit="1" customWidth="1"/>
    <col min="14" max="14" width="8.85546875" style="1"/>
    <col min="15" max="15" width="16.42578125" style="1" customWidth="1"/>
    <col min="16" max="16384" width="8.85546875" style="1"/>
  </cols>
  <sheetData>
    <row r="1" spans="1:16" ht="18.75">
      <c r="A1" s="151" t="s">
        <v>85</v>
      </c>
      <c r="B1" s="151"/>
      <c r="D1" s="151" t="s">
        <v>86</v>
      </c>
      <c r="E1" s="151"/>
      <c r="G1" s="151" t="s">
        <v>87</v>
      </c>
      <c r="H1" s="151"/>
      <c r="J1" s="151" t="s">
        <v>88</v>
      </c>
      <c r="K1" s="151"/>
      <c r="M1" s="151" t="s">
        <v>89</v>
      </c>
      <c r="N1" s="151"/>
      <c r="O1" s="151"/>
    </row>
    <row r="3" spans="1:16" ht="51" customHeight="1">
      <c r="A3" s="152" t="s">
        <v>90</v>
      </c>
      <c r="B3" s="153"/>
      <c r="D3" s="152" t="s">
        <v>91</v>
      </c>
      <c r="E3" s="153"/>
      <c r="G3" s="152" t="s">
        <v>92</v>
      </c>
      <c r="H3" s="153"/>
      <c r="J3" s="152" t="s">
        <v>93</v>
      </c>
      <c r="K3" s="153"/>
      <c r="M3" s="2" t="s">
        <v>94</v>
      </c>
      <c r="N3" s="2" t="s">
        <v>95</v>
      </c>
      <c r="O3" s="2" t="s">
        <v>96</v>
      </c>
    </row>
    <row r="4" spans="1:16" ht="33.75" customHeight="1">
      <c r="A4" s="3">
        <v>1</v>
      </c>
      <c r="B4" s="4" t="s">
        <v>97</v>
      </c>
      <c r="D4" s="5" t="s">
        <v>96</v>
      </c>
      <c r="E4" s="5" t="s">
        <v>98</v>
      </c>
      <c r="J4" s="6" t="s">
        <v>99</v>
      </c>
      <c r="K4" s="6" t="s">
        <v>100</v>
      </c>
      <c r="M4" s="7" t="s">
        <v>136</v>
      </c>
      <c r="N4" s="8" t="s">
        <v>101</v>
      </c>
      <c r="O4" s="8" t="s">
        <v>102</v>
      </c>
    </row>
    <row r="5" spans="1:16" ht="30">
      <c r="A5" s="3">
        <v>2</v>
      </c>
      <c r="B5" s="4" t="s">
        <v>103</v>
      </c>
      <c r="D5" s="9" t="s">
        <v>104</v>
      </c>
      <c r="E5" s="10">
        <v>1</v>
      </c>
      <c r="J5" s="11" t="s">
        <v>403</v>
      </c>
      <c r="K5" s="8" t="s">
        <v>105</v>
      </c>
      <c r="M5" s="12" t="s">
        <v>137</v>
      </c>
      <c r="N5" s="8" t="s">
        <v>106</v>
      </c>
      <c r="O5" s="8" t="s">
        <v>107</v>
      </c>
      <c r="P5" s="13"/>
    </row>
    <row r="6" spans="1:16" ht="45">
      <c r="A6" s="3">
        <v>2</v>
      </c>
      <c r="B6" s="4" t="s">
        <v>108</v>
      </c>
      <c r="D6" s="9" t="s">
        <v>109</v>
      </c>
      <c r="E6" s="10">
        <v>2</v>
      </c>
      <c r="J6" s="11" t="s">
        <v>364</v>
      </c>
      <c r="K6" s="8" t="s">
        <v>105</v>
      </c>
      <c r="M6" s="12" t="s">
        <v>138</v>
      </c>
      <c r="N6" s="8" t="s">
        <v>110</v>
      </c>
      <c r="O6" s="8" t="s">
        <v>111</v>
      </c>
    </row>
    <row r="7" spans="1:16" ht="45">
      <c r="A7" s="14">
        <f>SUM(A4:A6)</f>
        <v>5</v>
      </c>
      <c r="B7" s="15" t="s">
        <v>112</v>
      </c>
      <c r="D7" s="9" t="s">
        <v>230</v>
      </c>
      <c r="E7" s="10">
        <v>3</v>
      </c>
      <c r="J7" s="11" t="s">
        <v>365</v>
      </c>
      <c r="K7" s="8" t="s">
        <v>105</v>
      </c>
      <c r="M7" s="7" t="s">
        <v>139</v>
      </c>
      <c r="N7" s="8" t="s">
        <v>113</v>
      </c>
      <c r="O7" s="8" t="s">
        <v>114</v>
      </c>
    </row>
    <row r="8" spans="1:16" ht="60.75" thickBot="1">
      <c r="A8" s="16"/>
      <c r="B8" s="17"/>
      <c r="C8" s="17"/>
      <c r="D8" s="9" t="s">
        <v>115</v>
      </c>
      <c r="E8" s="10">
        <v>4</v>
      </c>
      <c r="J8" s="18" t="s">
        <v>366</v>
      </c>
      <c r="K8" s="8" t="s">
        <v>105</v>
      </c>
      <c r="M8" s="7" t="s">
        <v>140</v>
      </c>
      <c r="N8" s="8" t="s">
        <v>116</v>
      </c>
      <c r="O8" s="8" t="s">
        <v>117</v>
      </c>
    </row>
    <row r="9" spans="1:16" ht="46.5" thickTop="1" thickBot="1">
      <c r="A9" s="19" t="s">
        <v>118</v>
      </c>
      <c r="B9" s="20" t="s">
        <v>119</v>
      </c>
      <c r="D9" s="9" t="s">
        <v>120</v>
      </c>
      <c r="E9" s="10">
        <v>5</v>
      </c>
      <c r="J9" s="6" t="s">
        <v>121</v>
      </c>
      <c r="K9" s="2" t="s">
        <v>180</v>
      </c>
      <c r="M9" s="7" t="s">
        <v>141</v>
      </c>
      <c r="N9" s="8" t="s">
        <v>122</v>
      </c>
      <c r="O9" s="8" t="s">
        <v>123</v>
      </c>
    </row>
    <row r="10" spans="1:16" ht="15.75" thickBot="1">
      <c r="A10" s="21">
        <v>1</v>
      </c>
      <c r="B10" s="22" t="s">
        <v>124</v>
      </c>
      <c r="D10" s="23" t="s">
        <v>125</v>
      </c>
      <c r="E10" s="10" t="s">
        <v>142</v>
      </c>
      <c r="J10" s="24"/>
      <c r="K10" s="24"/>
    </row>
    <row r="11" spans="1:16" ht="15.75" thickBot="1">
      <c r="A11" s="21">
        <v>2</v>
      </c>
      <c r="B11" s="22" t="s">
        <v>126</v>
      </c>
      <c r="J11" s="25"/>
    </row>
    <row r="12" spans="1:16" ht="15.75" thickBot="1">
      <c r="A12" s="21">
        <v>3</v>
      </c>
      <c r="B12" s="22" t="s">
        <v>127</v>
      </c>
      <c r="D12" s="24"/>
      <c r="E12" s="24"/>
      <c r="M12" s="150"/>
      <c r="N12" s="150"/>
      <c r="O12" s="150"/>
    </row>
    <row r="13" spans="1:16" ht="15.75" thickBot="1">
      <c r="A13" s="21">
        <v>4</v>
      </c>
      <c r="B13" s="22" t="s">
        <v>128</v>
      </c>
      <c r="D13" s="24" t="s">
        <v>129</v>
      </c>
      <c r="E13" s="24"/>
      <c r="J13" s="26"/>
      <c r="M13" s="42"/>
      <c r="N13" s="42"/>
      <c r="O13" s="42"/>
    </row>
    <row r="14" spans="1:16" ht="30.75" thickBot="1">
      <c r="A14" s="21">
        <v>5</v>
      </c>
      <c r="B14" s="22" t="s">
        <v>130</v>
      </c>
      <c r="J14" s="26"/>
      <c r="M14" s="43"/>
      <c r="N14" s="44"/>
      <c r="O14" s="44"/>
    </row>
    <row r="15" spans="1:16">
      <c r="A15" s="16"/>
      <c r="B15" s="16"/>
      <c r="J15" s="26"/>
      <c r="M15" s="45"/>
      <c r="N15" s="44"/>
      <c r="O15" s="44"/>
    </row>
    <row r="16" spans="1:16" ht="15.75" thickBot="1">
      <c r="A16" s="16"/>
      <c r="B16" s="16"/>
      <c r="M16" s="43"/>
      <c r="N16" s="44"/>
      <c r="O16" s="44"/>
    </row>
    <row r="17" spans="1:15" ht="15.75" thickBot="1">
      <c r="A17" s="19" t="s">
        <v>118</v>
      </c>
      <c r="B17" s="20" t="s">
        <v>131</v>
      </c>
      <c r="M17" s="43"/>
      <c r="N17" s="44"/>
      <c r="O17" s="44"/>
    </row>
    <row r="18" spans="1:15" ht="45.75" thickBot="1">
      <c r="A18" s="21">
        <v>1</v>
      </c>
      <c r="B18" s="22" t="s">
        <v>398</v>
      </c>
      <c r="M18" s="43"/>
      <c r="N18" s="44"/>
      <c r="O18" s="44"/>
    </row>
    <row r="19" spans="1:15" ht="30.75" thickBot="1">
      <c r="A19" s="21">
        <v>2</v>
      </c>
      <c r="B19" s="22" t="s">
        <v>399</v>
      </c>
      <c r="M19" s="43"/>
      <c r="N19" s="44"/>
      <c r="O19" s="44"/>
    </row>
    <row r="20" spans="1:15" ht="30.75" thickBot="1">
      <c r="A20" s="21">
        <v>3</v>
      </c>
      <c r="B20" s="22" t="s">
        <v>400</v>
      </c>
    </row>
    <row r="21" spans="1:15" ht="30.75" thickBot="1">
      <c r="A21" s="21">
        <v>4</v>
      </c>
      <c r="B21" s="22" t="s">
        <v>401</v>
      </c>
    </row>
    <row r="22" spans="1:15" ht="30.75" thickBot="1">
      <c r="A22" s="21">
        <v>5</v>
      </c>
      <c r="B22" s="22" t="s">
        <v>402</v>
      </c>
    </row>
    <row r="23" spans="1:15">
      <c r="A23" s="27"/>
      <c r="B23" s="28"/>
    </row>
    <row r="24" spans="1:15" ht="15.75" thickBot="1">
      <c r="A24" s="16"/>
      <c r="B24" s="16"/>
    </row>
    <row r="25" spans="1:15" ht="30.75" thickBot="1">
      <c r="A25" s="29" t="s">
        <v>118</v>
      </c>
      <c r="B25" s="20" t="s">
        <v>361</v>
      </c>
    </row>
    <row r="26" spans="1:15" ht="15.75" thickBot="1">
      <c r="A26" s="30">
        <v>1</v>
      </c>
      <c r="B26" s="31" t="s">
        <v>362</v>
      </c>
    </row>
    <row r="27" spans="1:15" ht="30.75" thickBot="1">
      <c r="A27" s="30">
        <v>2</v>
      </c>
      <c r="B27" s="31" t="s">
        <v>132</v>
      </c>
    </row>
    <row r="28" spans="1:15" ht="15.75" thickBot="1">
      <c r="A28" s="30">
        <v>3</v>
      </c>
      <c r="B28" s="31" t="s">
        <v>133</v>
      </c>
    </row>
    <row r="29" spans="1:15" ht="30.75" thickBot="1">
      <c r="A29" s="30">
        <v>4</v>
      </c>
      <c r="B29" s="31" t="s">
        <v>134</v>
      </c>
    </row>
    <row r="30" spans="1:15" ht="30.75" thickBot="1">
      <c r="A30" s="30">
        <v>5</v>
      </c>
      <c r="B30" s="31" t="s">
        <v>135</v>
      </c>
    </row>
  </sheetData>
  <mergeCells count="10">
    <mergeCell ref="M12:O12"/>
    <mergeCell ref="A1:B1"/>
    <mergeCell ref="D1:E1"/>
    <mergeCell ref="G1:H1"/>
    <mergeCell ref="J1:K1"/>
    <mergeCell ref="M1:O1"/>
    <mergeCell ref="A3:B3"/>
    <mergeCell ref="D3:E3"/>
    <mergeCell ref="G3:H3"/>
    <mergeCell ref="J3:K3"/>
  </mergeCells>
  <pageMargins left="0.7" right="0.7" top="0.75" bottom="0.75" header="0.3" footer="0.3"/>
  <pageSetup paperSize="9" fitToWidth="0"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Intestazione</vt:lpstr>
      <vt:lpstr>Inteviste</vt:lpstr>
      <vt:lpstr>Valutazione dei rischi</vt:lpstr>
      <vt:lpstr>Ranking</vt:lpstr>
      <vt:lpstr>Guida valutazione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b-solutions</dc:creator>
  <cp:keywords/>
  <dc:description/>
  <cp:lastModifiedBy>DeGiovanni Gaia</cp:lastModifiedBy>
  <cp:lastPrinted>2022-11-17T11:50:47Z</cp:lastPrinted>
  <dcterms:created xsi:type="dcterms:W3CDTF">2015-07-07T12:33:05Z</dcterms:created>
  <dcterms:modified xsi:type="dcterms:W3CDTF">2023-06-19T07:46:15Z</dcterms:modified>
  <cp:category/>
</cp:coreProperties>
</file>